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3D196755-8516-4527-8445-F69FE284EDB1}" xr6:coauthVersionLast="45" xr6:coauthVersionMax="45" xr10:uidLastSave="{00000000-0000-0000-0000-000000000000}"/>
  <bookViews>
    <workbookView xWindow="-120" yWindow="-120" windowWidth="29040" windowHeight="15840" tabRatio="886" activeTab="8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  <sheet name="Inventory Summary" sheetId="8" r:id="rId7"/>
    <sheet name="PADD Map" sheetId="9" r:id="rId8"/>
    <sheet name="Weekly Inventory Charts 14-18" sheetId="11" r:id="rId9"/>
    <sheet name="Data 14-18" sheetId="12" r:id="rId10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 localSheetId="8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 localSheetId="8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 localSheetId="8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 localSheetId="8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 localSheetId="8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 localSheetId="8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 localSheetId="8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 localSheetId="8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 localSheetId="8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 localSheetId="8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 localSheetId="8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 localSheetId="8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 localSheetId="8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 localSheetId="8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 localSheetId="8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 localSheetId="8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 localSheetId="8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 localSheetId="8">#REF!</definedName>
    <definedName name="OTHERAFRICA">#REF!</definedName>
    <definedName name="PADD_def" localSheetId="7">'PADD Map'!$B$38</definedName>
    <definedName name="_xlnm.Print_Area" localSheetId="1">'PADD1 mthly rpt'!$DG$2:$ED$60</definedName>
    <definedName name="_xlnm.Print_Area" localSheetId="2">'PADD2 mthly rpt'!$DG$2:$ED$60</definedName>
    <definedName name="_xlnm.Print_Area" localSheetId="3">'PADD3 mthly rpt'!$DG$2:$ED$60</definedName>
    <definedName name="_xlnm.Print_Area" localSheetId="4">'PADD4 mthly rpt'!$DG$2:$ED$60</definedName>
    <definedName name="_xlnm.Print_Area" localSheetId="5">'PADD5 mthly rpt'!$DG$2:$ED$60</definedName>
    <definedName name="_xlnm.Print_Area" localSheetId="0">'US mthly rpt'!$DG$2:$ED$60</definedName>
    <definedName name="_xlnm.Print_Titles" localSheetId="1">'PADD1 mthly rpt'!$A:$B</definedName>
    <definedName name="_xlnm.Print_Titles" localSheetId="2">'PADD2 mthly rpt'!$A:$B</definedName>
    <definedName name="_xlnm.Print_Titles" localSheetId="3">'PADD3 mthly rpt'!$A:$B</definedName>
    <definedName name="_xlnm.Print_Titles" localSheetId="4">'PADD4 mthly rpt'!$A:$B</definedName>
    <definedName name="_xlnm.Print_Titles" localSheetId="5">'PADD5 mthly rpt'!$A:$B</definedName>
    <definedName name="_xlnm.Print_Titles" localSheetId="0">'US mthly rpt'!$A:$B,'US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 localSheetId="8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 localSheetId="8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J5" i="8" l="1"/>
  <c r="GK5" i="8"/>
  <c r="GL5" i="8"/>
  <c r="GJ8" i="8"/>
  <c r="GK8" i="8"/>
  <c r="GL8" i="8"/>
  <c r="GJ9" i="8"/>
  <c r="GK9" i="8"/>
  <c r="GL9" i="8"/>
  <c r="GJ10" i="8"/>
  <c r="GK10" i="8"/>
  <c r="GL10" i="8"/>
  <c r="GJ11" i="8"/>
  <c r="GK11" i="8"/>
  <c r="GL11" i="8"/>
  <c r="GJ12" i="8"/>
  <c r="GK12" i="8"/>
  <c r="GL12" i="8"/>
  <c r="GJ14" i="8"/>
  <c r="GK14" i="8"/>
  <c r="GL14" i="8"/>
  <c r="GJ15" i="8"/>
  <c r="GK15" i="8"/>
  <c r="GL15" i="8"/>
  <c r="GJ16" i="8"/>
  <c r="GK16" i="8"/>
  <c r="GL16" i="8"/>
  <c r="GJ17" i="8"/>
  <c r="GK17" i="8"/>
  <c r="GL17" i="8"/>
  <c r="GJ18" i="8"/>
  <c r="GK18" i="8"/>
  <c r="GL18" i="8"/>
  <c r="GJ21" i="8"/>
  <c r="GK21" i="8"/>
  <c r="GL21" i="8"/>
  <c r="GJ22" i="8"/>
  <c r="GK22" i="8"/>
  <c r="GL22" i="8"/>
  <c r="GJ23" i="8"/>
  <c r="GK23" i="8"/>
  <c r="GL23" i="8"/>
  <c r="GJ24" i="8"/>
  <c r="GK24" i="8"/>
  <c r="GL24" i="8"/>
  <c r="GJ27" i="8"/>
  <c r="GK27" i="8"/>
  <c r="GL27" i="8"/>
  <c r="GJ28" i="8"/>
  <c r="GK28" i="8"/>
  <c r="GL28" i="8"/>
  <c r="GJ29" i="8"/>
  <c r="GK29" i="8"/>
  <c r="GL29" i="8"/>
  <c r="GJ30" i="8"/>
  <c r="GK30" i="8"/>
  <c r="GL30" i="8"/>
  <c r="GJ31" i="8"/>
  <c r="GK31" i="8"/>
  <c r="GL31" i="8"/>
  <c r="GJ34" i="8"/>
  <c r="GK34" i="8"/>
  <c r="GL34" i="8"/>
  <c r="GJ35" i="8"/>
  <c r="GK35" i="8"/>
  <c r="GL35" i="8"/>
  <c r="GJ36" i="8"/>
  <c r="GK36" i="8"/>
  <c r="GL36" i="8"/>
  <c r="GJ37" i="8"/>
  <c r="GK37" i="8"/>
  <c r="GL37" i="8"/>
  <c r="GJ40" i="8"/>
  <c r="GK40" i="8"/>
  <c r="GL40" i="8"/>
  <c r="GJ41" i="8"/>
  <c r="GK41" i="8"/>
  <c r="GL41" i="8"/>
  <c r="GJ42" i="8"/>
  <c r="GK42" i="8"/>
  <c r="GL42" i="8"/>
  <c r="GJ43" i="8"/>
  <c r="GK43" i="8"/>
  <c r="GL43" i="8"/>
  <c r="GJ44" i="8"/>
  <c r="GK44" i="8"/>
  <c r="GL44" i="8"/>
  <c r="GJ47" i="8"/>
  <c r="GK47" i="8"/>
  <c r="GL47" i="8"/>
  <c r="GJ48" i="8"/>
  <c r="GK48" i="8"/>
  <c r="GL48" i="8"/>
  <c r="GJ49" i="8"/>
  <c r="GK49" i="8"/>
  <c r="GL49" i="8"/>
  <c r="GJ50" i="8"/>
  <c r="GK50" i="8"/>
  <c r="GL50" i="8"/>
  <c r="GJ53" i="8"/>
  <c r="GK53" i="8"/>
  <c r="GL53" i="8"/>
  <c r="GJ54" i="8"/>
  <c r="GK54" i="8"/>
  <c r="GL54" i="8"/>
  <c r="GJ55" i="8"/>
  <c r="GK55" i="8"/>
  <c r="GL55" i="8"/>
  <c r="GJ56" i="8"/>
  <c r="GK56" i="8"/>
  <c r="GL56" i="8"/>
  <c r="GJ57" i="8"/>
  <c r="GK57" i="8"/>
  <c r="GL57" i="8"/>
  <c r="GJ60" i="8"/>
  <c r="GK60" i="8"/>
  <c r="GL60" i="8"/>
  <c r="GJ61" i="8"/>
  <c r="GK61" i="8"/>
  <c r="GL61" i="8"/>
  <c r="GJ62" i="8"/>
  <c r="GK62" i="8"/>
  <c r="GL62" i="8"/>
  <c r="GJ63" i="8"/>
  <c r="GK63" i="8"/>
  <c r="GL63" i="8"/>
  <c r="GJ66" i="8"/>
  <c r="GK66" i="8"/>
  <c r="GL66" i="8"/>
  <c r="GJ67" i="8"/>
  <c r="GK67" i="8"/>
  <c r="GL67" i="8"/>
  <c r="GJ68" i="8"/>
  <c r="GK68" i="8"/>
  <c r="GL68" i="8"/>
  <c r="GJ69" i="8"/>
  <c r="GK69" i="8"/>
  <c r="GL69" i="8"/>
  <c r="GJ70" i="8"/>
  <c r="GK70" i="8"/>
  <c r="GL70" i="8"/>
  <c r="GJ73" i="8"/>
  <c r="GK73" i="8"/>
  <c r="GL73" i="8"/>
  <c r="GJ74" i="8"/>
  <c r="GK74" i="8"/>
  <c r="GL74" i="8"/>
  <c r="GJ75" i="8"/>
  <c r="GK75" i="8"/>
  <c r="GL75" i="8"/>
  <c r="GJ76" i="8"/>
  <c r="GK76" i="8"/>
  <c r="GL76" i="8"/>
  <c r="GJ79" i="8"/>
  <c r="GK79" i="8"/>
  <c r="GL79" i="8"/>
  <c r="GJ80" i="8"/>
  <c r="GK80" i="8"/>
  <c r="GL80" i="8"/>
  <c r="GJ81" i="8"/>
  <c r="GK81" i="8"/>
  <c r="GL81" i="8"/>
  <c r="GJ82" i="8"/>
  <c r="GK82" i="8"/>
  <c r="GL82" i="8"/>
  <c r="GJ83" i="8"/>
  <c r="GK83" i="8"/>
  <c r="GL83" i="8"/>
  <c r="GK9" i="1" l="1"/>
  <c r="GL9" i="1"/>
  <c r="GK25" i="1"/>
  <c r="GL25" i="1"/>
  <c r="GK30" i="1"/>
  <c r="GL30" i="1"/>
  <c r="GK35" i="1"/>
  <c r="GL35" i="1"/>
  <c r="GK51" i="1"/>
  <c r="GK54" i="1"/>
  <c r="GK51" i="6" l="1"/>
  <c r="GK54" i="6"/>
  <c r="GK54" i="5"/>
  <c r="GK51" i="4"/>
  <c r="GK54" i="4"/>
  <c r="GK51" i="3"/>
  <c r="GK54" i="3"/>
  <c r="GK51" i="5" l="1"/>
  <c r="GK51" i="2"/>
  <c r="GK54" i="2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AJ9" i="12" l="1"/>
  <c r="AO7" i="12"/>
  <c r="AE5" i="12"/>
  <c r="AF42" i="12"/>
  <c r="AK13" i="12"/>
  <c r="AH11" i="12"/>
  <c r="AI7" i="12"/>
  <c r="AD45" i="12"/>
  <c r="AF34" i="12"/>
  <c r="AL14" i="12"/>
  <c r="AG49" i="12"/>
  <c r="AG32" i="12"/>
  <c r="AN30" i="12"/>
  <c r="AF47" i="12"/>
  <c r="AL41" i="12"/>
  <c r="AD34" i="12"/>
  <c r="AG25" i="12"/>
  <c r="AJ22" i="12"/>
  <c r="AM4" i="12"/>
  <c r="AD39" i="12"/>
  <c r="AD7" i="12"/>
  <c r="AE4" i="12"/>
  <c r="AF40" i="12"/>
  <c r="AF53" i="12"/>
  <c r="AG52" i="12"/>
  <c r="AM51" i="12"/>
  <c r="AN50" i="12"/>
  <c r="AO49" i="12"/>
  <c r="AA45" i="12"/>
  <c r="AG44" i="12"/>
  <c r="AM43" i="12"/>
  <c r="AD42" i="12"/>
  <c r="AO41" i="12"/>
  <c r="AA37" i="12"/>
  <c r="AG36" i="12"/>
  <c r="AM35" i="12"/>
  <c r="AN34" i="12"/>
  <c r="AO33" i="12"/>
  <c r="AA29" i="12"/>
  <c r="AG28" i="12"/>
  <c r="AN26" i="12"/>
  <c r="AE25" i="12"/>
  <c r="AK21" i="12"/>
  <c r="AG20" i="12"/>
  <c r="AN18" i="12"/>
  <c r="AJ17" i="12"/>
  <c r="AB12" i="12"/>
  <c r="AM11" i="12"/>
  <c r="AI10" i="12"/>
  <c r="AE9" i="12"/>
  <c r="AA5" i="12"/>
  <c r="AE49" i="12"/>
  <c r="AL39" i="12"/>
  <c r="AO36" i="12"/>
  <c r="AD29" i="12"/>
  <c r="AE20" i="12"/>
  <c r="AA16" i="12"/>
  <c r="AD9" i="12"/>
  <c r="AM54" i="12"/>
  <c r="AG47" i="12"/>
  <c r="AN53" i="12"/>
  <c r="AA40" i="12"/>
  <c r="AM38" i="12"/>
  <c r="AJ4" i="12"/>
  <c r="AO54" i="12"/>
  <c r="AM48" i="12"/>
  <c r="AD47" i="12"/>
  <c r="AO46" i="12"/>
  <c r="AA42" i="12"/>
  <c r="AG41" i="12"/>
  <c r="AM40" i="12"/>
  <c r="AN39" i="12"/>
  <c r="AF39" i="12"/>
  <c r="AO38" i="12"/>
  <c r="AA34" i="12"/>
  <c r="AL33" i="12"/>
  <c r="AM32" i="12"/>
  <c r="AN31" i="12"/>
  <c r="AF31" i="12"/>
  <c r="AO30" i="12"/>
  <c r="AB27" i="12"/>
  <c r="AK26" i="12"/>
  <c r="AE24" i="12"/>
  <c r="AN23" i="12"/>
  <c r="AO22" i="12"/>
  <c r="AJ19" i="12"/>
  <c r="AB17" i="12"/>
  <c r="AN15" i="12"/>
  <c r="AF15" i="12"/>
  <c r="AO14" i="12"/>
  <c r="AK12" i="12"/>
  <c r="AB11" i="12"/>
  <c r="AK10" i="12"/>
  <c r="AC10" i="12"/>
  <c r="AG9" i="12"/>
  <c r="AM8" i="12"/>
  <c r="AJ6" i="12"/>
  <c r="AM46" i="12"/>
  <c r="AN45" i="12"/>
  <c r="AF55" i="12"/>
  <c r="AL49" i="12"/>
  <c r="AL52" i="12"/>
  <c r="AA30" i="12"/>
  <c r="AF48" i="12"/>
  <c r="AO44" i="12"/>
  <c r="AG39" i="12"/>
  <c r="AD55" i="12"/>
  <c r="AF50" i="12"/>
  <c r="AL55" i="12"/>
  <c r="AE52" i="12"/>
  <c r="AE36" i="12"/>
  <c r="AE54" i="12"/>
  <c r="AG48" i="12"/>
  <c r="AA41" i="12"/>
  <c r="AL47" i="12"/>
  <c r="AN37" i="12"/>
  <c r="AA32" i="12"/>
  <c r="AL31" i="12"/>
  <c r="AM30" i="12"/>
  <c r="AN29" i="12"/>
  <c r="AE28" i="12"/>
  <c r="AK24" i="12"/>
  <c r="AE23" i="12"/>
  <c r="AG23" i="12"/>
  <c r="AN21" i="12"/>
  <c r="AO20" i="12"/>
  <c r="AK16" i="12"/>
  <c r="AG15" i="12"/>
  <c r="AN13" i="12"/>
  <c r="AM12" i="12"/>
  <c r="AE12" i="12"/>
  <c r="AA8" i="12"/>
  <c r="AB7" i="12"/>
  <c r="AI6" i="12"/>
  <c r="AM6" i="12"/>
  <c r="AN5" i="12"/>
  <c r="AK4" i="12"/>
  <c r="AK29" i="12"/>
  <c r="AF32" i="12"/>
  <c r="AE14" i="12"/>
  <c r="AF29" i="12"/>
  <c r="AN47" i="12"/>
  <c r="AM53" i="12"/>
  <c r="AM52" i="12"/>
  <c r="AM50" i="12"/>
  <c r="AM49" i="12"/>
  <c r="AA47" i="12"/>
  <c r="AA46" i="12"/>
  <c r="AM44" i="12"/>
  <c r="AM42" i="12"/>
  <c r="AM41" i="12"/>
  <c r="AM39" i="12"/>
  <c r="AM37" i="12"/>
  <c r="AM36" i="12"/>
  <c r="AO34" i="12"/>
  <c r="AM33" i="12"/>
  <c r="AE31" i="12"/>
  <c r="AL29" i="12"/>
  <c r="AG27" i="12"/>
  <c r="AL24" i="12"/>
  <c r="AN22" i="12"/>
  <c r="AD20" i="12"/>
  <c r="AG19" i="12"/>
  <c r="AK19" i="12"/>
  <c r="AO18" i="12"/>
  <c r="AG18" i="12"/>
  <c r="AN17" i="12"/>
  <c r="AN16" i="12"/>
  <c r="AK15" i="12"/>
  <c r="AJ15" i="12"/>
  <c r="AN14" i="12"/>
  <c r="AA14" i="12"/>
  <c r="AC13" i="12"/>
  <c r="AJ13" i="12"/>
  <c r="AG13" i="12"/>
  <c r="AI12" i="12"/>
  <c r="AA12" i="12"/>
  <c r="AH12" i="12"/>
  <c r="AE11" i="12"/>
  <c r="AI11" i="12"/>
  <c r="AA11" i="12"/>
  <c r="AM10" i="12"/>
  <c r="AE10" i="12"/>
  <c r="AB10" i="12"/>
  <c r="AI9" i="12"/>
  <c r="AK9" i="12"/>
  <c r="AM9" i="12"/>
  <c r="AE8" i="12"/>
  <c r="AG8" i="12"/>
  <c r="AI8" i="12"/>
  <c r="AK7" i="12"/>
  <c r="AC7" i="12"/>
  <c r="AE7" i="12"/>
  <c r="AB6" i="12"/>
  <c r="AD6" i="12"/>
  <c r="AA6" i="12"/>
  <c r="AH5" i="12"/>
  <c r="AJ5" i="12"/>
  <c r="AB5" i="12"/>
  <c r="AO25" i="12"/>
  <c r="AG54" i="12"/>
  <c r="AD52" i="12"/>
  <c r="AG51" i="12"/>
  <c r="AL50" i="12"/>
  <c r="AL48" i="12"/>
  <c r="AG46" i="12"/>
  <c r="AG45" i="12"/>
  <c r="AG43" i="12"/>
  <c r="AF41" i="12"/>
  <c r="AA39" i="12"/>
  <c r="AA38" i="12"/>
  <c r="AD36" i="12"/>
  <c r="AN35" i="12"/>
  <c r="AF33" i="12"/>
  <c r="AD32" i="12"/>
  <c r="AD30" i="12"/>
  <c r="AD28" i="12"/>
  <c r="AO26" i="12"/>
  <c r="AJ24" i="12"/>
  <c r="AO23" i="12"/>
  <c r="AG21" i="12"/>
  <c r="AN19" i="12"/>
  <c r="AC8" i="12"/>
  <c r="AJ14" i="12"/>
  <c r="AO17" i="12"/>
  <c r="AJ20" i="12"/>
  <c r="AG31" i="12"/>
  <c r="AE33" i="12"/>
  <c r="AF37" i="12"/>
  <c r="AL44" i="12"/>
  <c r="AA48" i="12"/>
  <c r="AA50" i="12"/>
  <c r="AO52" i="12"/>
  <c r="AK8" i="12"/>
  <c r="AD37" i="12"/>
  <c r="AE55" i="12"/>
  <c r="AG53" i="12"/>
  <c r="AN51" i="12"/>
  <c r="AN49" i="12"/>
  <c r="AM47" i="12"/>
  <c r="AE45" i="12"/>
  <c r="AO43" i="12"/>
  <c r="AO42" i="12"/>
  <c r="AL40" i="12"/>
  <c r="AD38" i="12"/>
  <c r="AF36" i="12"/>
  <c r="AF35" i="12"/>
  <c r="AD33" i="12"/>
  <c r="AM31" i="12"/>
  <c r="AE29" i="12"/>
  <c r="AN27" i="12"/>
  <c r="AN25" i="12"/>
  <c r="AL22" i="12"/>
  <c r="AK20" i="12"/>
  <c r="AE6" i="12"/>
  <c r="AD10" i="12"/>
  <c r="AJ12" i="12"/>
  <c r="AA24" i="12"/>
  <c r="AA33" i="12"/>
  <c r="AD35" i="12"/>
  <c r="AE44" i="12"/>
  <c r="AE46" i="12"/>
  <c r="AD50" i="12"/>
  <c r="AA53" i="12"/>
  <c r="AC6" i="12"/>
  <c r="AN42" i="12"/>
  <c r="AD31" i="12"/>
  <c r="AE41" i="12"/>
  <c r="AD54" i="12"/>
  <c r="AF52" i="12"/>
  <c r="AA51" i="12"/>
  <c r="AA49" i="12"/>
  <c r="AD48" i="12"/>
  <c r="AD46" i="12"/>
  <c r="AD44" i="12"/>
  <c r="AN43" i="12"/>
  <c r="AL42" i="12"/>
  <c r="AO40" i="12"/>
  <c r="AE39" i="12"/>
  <c r="AE37" i="12"/>
  <c r="AO35" i="12"/>
  <c r="AM34" i="12"/>
  <c r="AL32" i="12"/>
  <c r="AG30" i="12"/>
  <c r="AM29" i="12"/>
  <c r="AO27" i="12"/>
  <c r="AG26" i="12"/>
  <c r="AN24" i="12"/>
  <c r="AK22" i="12"/>
  <c r="AO19" i="12"/>
  <c r="AO16" i="12"/>
  <c r="AA10" i="12"/>
  <c r="AG33" i="12"/>
  <c r="AL36" i="12"/>
  <c r="AD53" i="12"/>
  <c r="AG55" i="12"/>
  <c r="AF45" i="12"/>
  <c r="AE53" i="12"/>
  <c r="AO51" i="12"/>
  <c r="AO50" i="12"/>
  <c r="AO48" i="12"/>
  <c r="AE47" i="12"/>
  <c r="AM45" i="12"/>
  <c r="AF44" i="12"/>
  <c r="AA43" i="12"/>
  <c r="AD41" i="12"/>
  <c r="AD40" i="12"/>
  <c r="AG38" i="12"/>
  <c r="AG37" i="12"/>
  <c r="AL35" i="12"/>
  <c r="AL34" i="12"/>
  <c r="AE32" i="12"/>
  <c r="AA31" i="12"/>
  <c r="AK30" i="12"/>
  <c r="AK28" i="12"/>
  <c r="AK27" i="12"/>
  <c r="AK25" i="12"/>
  <c r="AK23" i="12"/>
  <c r="AO21" i="12"/>
  <c r="AG16" i="12"/>
  <c r="AK5" i="12"/>
  <c r="AD5" i="12"/>
  <c r="AF4" i="12"/>
  <c r="AB18" i="12"/>
  <c r="AA22" i="12"/>
  <c r="AE30" i="12"/>
  <c r="AE38" i="12"/>
  <c r="AN55" i="12"/>
  <c r="AG40" i="12"/>
  <c r="AA55" i="12"/>
  <c r="AM55" i="12"/>
  <c r="AL54" i="12"/>
  <c r="AN54" i="12"/>
  <c r="AA54" i="12"/>
  <c r="AO53" i="12"/>
  <c r="AA7" i="12"/>
  <c r="AD8" i="12"/>
  <c r="AC9" i="12"/>
  <c r="AK11" i="12"/>
  <c r="AE13" i="12"/>
  <c r="AB19" i="12"/>
  <c r="AD22" i="12"/>
  <c r="AA23" i="12"/>
  <c r="AD24" i="12"/>
  <c r="AN28" i="12"/>
  <c r="AA36" i="12"/>
  <c r="AN36" i="12"/>
  <c r="AO37" i="12"/>
  <c r="AF38" i="12"/>
  <c r="AE40" i="12"/>
  <c r="AL43" i="12"/>
  <c r="AA44" i="12"/>
  <c r="AN44" i="12"/>
  <c r="AO45" i="12"/>
  <c r="AF46" i="12"/>
  <c r="AE48" i="12"/>
  <c r="AD49" i="12"/>
  <c r="AL51" i="12"/>
  <c r="AA52" i="12"/>
  <c r="AN52" i="12"/>
  <c r="AF54" i="12"/>
  <c r="AM5" i="12"/>
  <c r="AJ8" i="12"/>
  <c r="AA9" i="12"/>
  <c r="AA19" i="12"/>
  <c r="AN20" i="12"/>
  <c r="AG22" i="12"/>
  <c r="AG24" i="12"/>
  <c r="AA27" i="12"/>
  <c r="AJ27" i="12"/>
  <c r="AL30" i="12"/>
  <c r="AF30" i="12"/>
  <c r="AO31" i="12"/>
  <c r="AE34" i="12"/>
  <c r="AE35" i="12"/>
  <c r="AL37" i="12"/>
  <c r="AN38" i="12"/>
  <c r="AO39" i="12"/>
  <c r="AE42" i="12"/>
  <c r="AD43" i="12"/>
  <c r="AL45" i="12"/>
  <c r="AN46" i="12"/>
  <c r="AO47" i="12"/>
  <c r="AE50" i="12"/>
  <c r="AD51" i="12"/>
  <c r="AL53" i="12"/>
  <c r="AO55" i="12"/>
  <c r="AK6" i="12"/>
  <c r="AD11" i="12"/>
  <c r="AL19" i="12"/>
  <c r="AA20" i="12"/>
  <c r="AL27" i="12"/>
  <c r="AA28" i="12"/>
  <c r="AO32" i="12"/>
  <c r="AG34" i="12"/>
  <c r="AA35" i="12"/>
  <c r="AL38" i="12"/>
  <c r="AG42" i="12"/>
  <c r="AE43" i="12"/>
  <c r="AL46" i="12"/>
  <c r="AF49" i="12"/>
  <c r="AG50" i="12"/>
  <c r="AE51" i="12"/>
  <c r="AM7" i="12"/>
  <c r="AJ10" i="12"/>
  <c r="AD12" i="12"/>
  <c r="AE19" i="12"/>
  <c r="AO24" i="12"/>
  <c r="AE27" i="12"/>
  <c r="AN32" i="12"/>
  <c r="AG35" i="12"/>
  <c r="AN40" i="12"/>
  <c r="AN48" i="12"/>
  <c r="AJ11" i="12"/>
  <c r="AO13" i="12"/>
  <c r="AL18" i="12"/>
  <c r="AB24" i="12"/>
  <c r="AL26" i="12"/>
  <c r="AN33" i="12"/>
  <c r="AN41" i="12"/>
  <c r="AF43" i="12"/>
  <c r="AF51" i="12"/>
  <c r="AB22" i="12"/>
  <c r="AG4" i="12"/>
  <c r="AH4" i="12"/>
  <c r="AD4" i="12"/>
  <c r="AI4" i="12"/>
  <c r="AA4" i="12"/>
  <c r="AI5" i="12"/>
  <c r="AB4" i="12"/>
  <c r="AJ7" i="12"/>
  <c r="AB8" i="12"/>
  <c r="AB9" i="12"/>
  <c r="AC4" i="12"/>
  <c r="AC5" i="12"/>
  <c r="AC11" i="12"/>
  <c r="AC12" i="12"/>
  <c r="AL4" i="12"/>
  <c r="AL5" i="12"/>
  <c r="AL6" i="12"/>
  <c r="AL7" i="12"/>
  <c r="AL8" i="12"/>
  <c r="AL9" i="12"/>
  <c r="AL10" i="12"/>
  <c r="AL11" i="12"/>
  <c r="AL12" i="12"/>
  <c r="AD13" i="12"/>
  <c r="AJ16" i="12"/>
  <c r="AE17" i="12"/>
  <c r="AG17" i="12"/>
  <c r="AE18" i="12"/>
  <c r="AM20" i="12"/>
  <c r="AC20" i="12"/>
  <c r="AH20" i="12"/>
  <c r="AF20" i="12"/>
  <c r="AA21" i="12"/>
  <c r="AD23" i="12"/>
  <c r="AJ23" i="12"/>
  <c r="AL25" i="12"/>
  <c r="AB25" i="12"/>
  <c r="AE26" i="12"/>
  <c r="AM28" i="12"/>
  <c r="AC28" i="12"/>
  <c r="AH28" i="12"/>
  <c r="AF28" i="12"/>
  <c r="AG29" i="12"/>
  <c r="AB29" i="12"/>
  <c r="AO29" i="12"/>
  <c r="AJ29" i="12"/>
  <c r="AM25" i="12"/>
  <c r="AC25" i="12"/>
  <c r="AH25" i="12"/>
  <c r="AN4" i="12"/>
  <c r="AF6" i="12"/>
  <c r="AN6" i="12"/>
  <c r="AF7" i="12"/>
  <c r="AN7" i="12"/>
  <c r="AF8" i="12"/>
  <c r="AN8" i="12"/>
  <c r="AF9" i="12"/>
  <c r="AN9" i="12"/>
  <c r="AF10" i="12"/>
  <c r="AN10" i="12"/>
  <c r="AF11" i="12"/>
  <c r="AN11" i="12"/>
  <c r="AF12" i="12"/>
  <c r="AN12" i="12"/>
  <c r="AF13" i="12"/>
  <c r="AB14" i="12"/>
  <c r="AO15" i="12"/>
  <c r="AM22" i="12"/>
  <c r="AC22" i="12"/>
  <c r="AH22" i="12"/>
  <c r="AF22" i="12"/>
  <c r="AD25" i="12"/>
  <c r="AJ25" i="12"/>
  <c r="AO5" i="12"/>
  <c r="AO6" i="12"/>
  <c r="AG7" i="12"/>
  <c r="AO8" i="12"/>
  <c r="AO9" i="12"/>
  <c r="AG10" i="12"/>
  <c r="AO10" i="12"/>
  <c r="AG11" i="12"/>
  <c r="AO11" i="12"/>
  <c r="AG12" i="12"/>
  <c r="AO12" i="12"/>
  <c r="AM14" i="12"/>
  <c r="AH14" i="12"/>
  <c r="AC14" i="12"/>
  <c r="AL15" i="12"/>
  <c r="AB15" i="12"/>
  <c r="AM19" i="12"/>
  <c r="AC19" i="12"/>
  <c r="AH19" i="12"/>
  <c r="AF19" i="12"/>
  <c r="AM27" i="12"/>
  <c r="AC27" i="12"/>
  <c r="AH27" i="12"/>
  <c r="AF27" i="12"/>
  <c r="AF25" i="12"/>
  <c r="AF5" i="12"/>
  <c r="AO4" i="12"/>
  <c r="AG5" i="12"/>
  <c r="AG6" i="12"/>
  <c r="AH6" i="12"/>
  <c r="AH7" i="12"/>
  <c r="AH8" i="12"/>
  <c r="AH9" i="12"/>
  <c r="AH10" i="12"/>
  <c r="AI13" i="12"/>
  <c r="AD14" i="12"/>
  <c r="AI14" i="12"/>
  <c r="AF14" i="12"/>
  <c r="AM15" i="12"/>
  <c r="AH15" i="12"/>
  <c r="AA15" i="12"/>
  <c r="AC15" i="12"/>
  <c r="AL16" i="12"/>
  <c r="AB16" i="12"/>
  <c r="AA17" i="12"/>
  <c r="AA18" i="12"/>
  <c r="AD19" i="12"/>
  <c r="AL21" i="12"/>
  <c r="AB21" i="12"/>
  <c r="AE22" i="12"/>
  <c r="AM24" i="12"/>
  <c r="AC24" i="12"/>
  <c r="AH24" i="12"/>
  <c r="AF24" i="12"/>
  <c r="AA26" i="12"/>
  <c r="AD27" i="12"/>
  <c r="AO28" i="12"/>
  <c r="AJ28" i="12"/>
  <c r="AL13" i="12"/>
  <c r="AA13" i="12"/>
  <c r="AG14" i="12"/>
  <c r="AD15" i="12"/>
  <c r="AI15" i="12"/>
  <c r="AM16" i="12"/>
  <c r="AH16" i="12"/>
  <c r="AC16" i="12"/>
  <c r="AL17" i="12"/>
  <c r="AM21" i="12"/>
  <c r="AC21" i="12"/>
  <c r="AH21" i="12"/>
  <c r="AF21" i="12"/>
  <c r="AB26" i="12"/>
  <c r="AM13" i="12"/>
  <c r="AH13" i="12"/>
  <c r="AB13" i="12"/>
  <c r="AE15" i="12"/>
  <c r="AD16" i="12"/>
  <c r="AI16" i="12"/>
  <c r="AF16" i="12"/>
  <c r="AM17" i="12"/>
  <c r="AH17" i="12"/>
  <c r="AK17" i="12"/>
  <c r="AC17" i="12"/>
  <c r="AM18" i="12"/>
  <c r="AC18" i="12"/>
  <c r="AH18" i="12"/>
  <c r="AK18" i="12"/>
  <c r="AF18" i="12"/>
  <c r="AD21" i="12"/>
  <c r="AJ21" i="12"/>
  <c r="AL23" i="12"/>
  <c r="AB23" i="12"/>
  <c r="AM26" i="12"/>
  <c r="AC26" i="12"/>
  <c r="AH26" i="12"/>
  <c r="AF26" i="12"/>
  <c r="AK14" i="12"/>
  <c r="AE16" i="12"/>
  <c r="AD17" i="12"/>
  <c r="AI17" i="12"/>
  <c r="AF17" i="12"/>
  <c r="AD18" i="12"/>
  <c r="AJ18" i="12"/>
  <c r="AL20" i="12"/>
  <c r="AB20" i="12"/>
  <c r="AE21" i="12"/>
  <c r="AM23" i="12"/>
  <c r="AC23" i="12"/>
  <c r="AH23" i="12"/>
  <c r="AF23" i="12"/>
  <c r="AA25" i="12"/>
  <c r="AD26" i="12"/>
  <c r="AJ26" i="12"/>
  <c r="AL28" i="12"/>
  <c r="AB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B30" i="12"/>
  <c r="AJ30" i="12"/>
  <c r="AB31" i="12"/>
  <c r="AJ31" i="12"/>
  <c r="AB32" i="12"/>
  <c r="AJ32" i="12"/>
  <c r="AB33" i="12"/>
  <c r="AJ33" i="12"/>
  <c r="AB34" i="12"/>
  <c r="AJ34" i="12"/>
  <c r="AB35" i="12"/>
  <c r="AJ35" i="12"/>
  <c r="AB36" i="12"/>
  <c r="AJ36" i="12"/>
  <c r="AB37" i="12"/>
  <c r="AJ37" i="12"/>
  <c r="AB38" i="12"/>
  <c r="AJ38" i="12"/>
  <c r="AB39" i="12"/>
  <c r="AJ39" i="12"/>
  <c r="AB40" i="12"/>
  <c r="AJ40" i="12"/>
  <c r="AB41" i="12"/>
  <c r="AJ41" i="12"/>
  <c r="AB42" i="12"/>
  <c r="AJ42" i="12"/>
  <c r="AB43" i="12"/>
  <c r="AJ43" i="12"/>
  <c r="AB44" i="12"/>
  <c r="AJ44" i="12"/>
  <c r="AB45" i="12"/>
  <c r="AJ45" i="12"/>
  <c r="AB46" i="12"/>
  <c r="AJ46" i="12"/>
  <c r="AB47" i="12"/>
  <c r="AJ47" i="12"/>
  <c r="AB48" i="12"/>
  <c r="AJ48" i="12"/>
  <c r="AB49" i="12"/>
  <c r="AJ49" i="12"/>
  <c r="AB50" i="12"/>
  <c r="AJ50" i="12"/>
  <c r="AB51" i="12"/>
  <c r="AJ51" i="12"/>
  <c r="AB52" i="12"/>
  <c r="AJ52" i="12"/>
  <c r="AB53" i="12"/>
  <c r="AJ53" i="12"/>
  <c r="AB54" i="12"/>
  <c r="AJ54" i="12"/>
  <c r="AB55" i="12"/>
  <c r="AJ55" i="12"/>
  <c r="AC29" i="12"/>
  <c r="AC30" i="12"/>
  <c r="AC31" i="12"/>
  <c r="AK31" i="12"/>
  <c r="AC32" i="12"/>
  <c r="AK32" i="12"/>
  <c r="AC33" i="12"/>
  <c r="AK33" i="12"/>
  <c r="AC34" i="12"/>
  <c r="AK34" i="12"/>
  <c r="AC35" i="12"/>
  <c r="AK35" i="12"/>
  <c r="AC36" i="12"/>
  <c r="AK36" i="12"/>
  <c r="AC37" i="12"/>
  <c r="AK37" i="12"/>
  <c r="AC38" i="12"/>
  <c r="AK38" i="12"/>
  <c r="AC39" i="12"/>
  <c r="AK39" i="12"/>
  <c r="AC40" i="12"/>
  <c r="AK40" i="12"/>
  <c r="AC41" i="12"/>
  <c r="AK41" i="12"/>
  <c r="AC42" i="12"/>
  <c r="AK42" i="12"/>
  <c r="AC43" i="12"/>
  <c r="AK43" i="12"/>
  <c r="AC44" i="12"/>
  <c r="AK44" i="12"/>
  <c r="AC45" i="12"/>
  <c r="AK45" i="12"/>
  <c r="AC46" i="12"/>
  <c r="AK46" i="12"/>
  <c r="AC47" i="12"/>
  <c r="AK47" i="12"/>
  <c r="AC48" i="12"/>
  <c r="AK48" i="12"/>
  <c r="AC49" i="12"/>
  <c r="AK49" i="12"/>
  <c r="AC50" i="12"/>
  <c r="AK50" i="12"/>
  <c r="AC51" i="12"/>
  <c r="AK51" i="12"/>
  <c r="AC52" i="12"/>
  <c r="AK52" i="12"/>
  <c r="AC53" i="12"/>
  <c r="AK53" i="12"/>
  <c r="AC54" i="12"/>
  <c r="AK54" i="12"/>
  <c r="AC55" i="12"/>
  <c r="AK55" i="12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J2" i="12"/>
  <c r="O2" i="12" s="1"/>
  <c r="T2" i="12" s="1"/>
  <c r="Y2" i="12" s="1"/>
  <c r="AD2" i="12" s="1"/>
  <c r="AI2" i="12" s="1"/>
  <c r="AN2" i="12" s="1"/>
  <c r="I2" i="12"/>
  <c r="N2" i="12" s="1"/>
  <c r="S2" i="12" s="1"/>
  <c r="X2" i="12" s="1"/>
  <c r="AC2" i="12" s="1"/>
  <c r="AH2" i="12" s="1"/>
  <c r="AM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W33" i="6" l="1"/>
  <c r="FV33" i="6" l="1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CY20" i="5" l="1"/>
  <c r="DA20" i="5"/>
  <c r="DB20" i="5"/>
  <c r="CV20" i="5"/>
  <c r="CV14" i="5" s="1"/>
  <c r="DC20" i="5"/>
  <c r="DD20" i="5"/>
  <c r="DE20" i="5"/>
  <c r="DE14" i="5" s="1"/>
  <c r="CW20" i="5"/>
  <c r="CW14" i="5" s="1"/>
  <c r="CU20" i="5"/>
  <c r="CU14" i="5" s="1"/>
  <c r="CX20" i="5"/>
  <c r="CX14" i="5" s="1"/>
  <c r="CZ20" i="5"/>
  <c r="DF20" i="5"/>
  <c r="CZ26" i="5"/>
  <c r="DA26" i="5"/>
  <c r="CY26" i="5"/>
  <c r="DF26" i="5"/>
  <c r="CK20" i="5" l="1"/>
  <c r="CV53" i="8"/>
  <c r="AE20" i="6"/>
  <c r="CW20" i="6"/>
  <c r="AS20" i="5"/>
  <c r="AW20" i="5"/>
  <c r="AB20" i="6"/>
  <c r="AI20" i="6"/>
  <c r="DD20" i="6"/>
  <c r="O20" i="5"/>
  <c r="Q20" i="5"/>
  <c r="CU4" i="5"/>
  <c r="CW26" i="5"/>
  <c r="DD14" i="5"/>
  <c r="DC14" i="5"/>
  <c r="DB14" i="5"/>
  <c r="CQ20" i="5"/>
  <c r="AD20" i="6"/>
  <c r="AP20" i="5"/>
  <c r="AF20" i="6"/>
  <c r="DC20" i="6"/>
  <c r="AL20" i="6"/>
  <c r="AH20" i="6"/>
  <c r="DA20" i="6"/>
  <c r="AN20" i="5"/>
  <c r="CR20" i="5"/>
  <c r="CP20" i="5"/>
  <c r="DB21" i="5" s="1"/>
  <c r="X20" i="5"/>
  <c r="U20" i="5"/>
  <c r="W20" i="5"/>
  <c r="Y20" i="5"/>
  <c r="CY14" i="5"/>
  <c r="CO20" i="5"/>
  <c r="DA21" i="5" s="1"/>
  <c r="AV20" i="5"/>
  <c r="DF20" i="6"/>
  <c r="AA20" i="6"/>
  <c r="DB20" i="6"/>
  <c r="AK20" i="6"/>
  <c r="CX20" i="6"/>
  <c r="AG20" i="6"/>
  <c r="CI20" i="5"/>
  <c r="AQ20" i="5"/>
  <c r="CS20" i="5"/>
  <c r="CJ20" i="5"/>
  <c r="R20" i="5"/>
  <c r="P20" i="5"/>
  <c r="S20" i="5"/>
  <c r="CL20" i="5"/>
  <c r="V20" i="5"/>
  <c r="CZ14" i="5"/>
  <c r="CX26" i="5"/>
  <c r="DE4" i="5"/>
  <c r="CV26" i="5"/>
  <c r="DA14" i="5"/>
  <c r="CT20" i="5"/>
  <c r="DA53" i="8"/>
  <c r="CM20" i="5"/>
  <c r="AJ20" i="6"/>
  <c r="CZ20" i="6"/>
  <c r="AC20" i="6"/>
  <c r="AX20" i="5"/>
  <c r="AM20" i="5"/>
  <c r="AU20" i="5"/>
  <c r="CV20" i="6"/>
  <c r="DE20" i="6"/>
  <c r="CU20" i="6"/>
  <c r="AR20" i="5"/>
  <c r="AT20" i="5"/>
  <c r="T20" i="5"/>
  <c r="Z20" i="5"/>
  <c r="CN20" i="5"/>
  <c r="DF14" i="5"/>
  <c r="CX4" i="5"/>
  <c r="CU26" i="5"/>
  <c r="CW4" i="5"/>
  <c r="DE26" i="5"/>
  <c r="DD26" i="5"/>
  <c r="DC26" i="5"/>
  <c r="CV4" i="5"/>
  <c r="DB26" i="5"/>
  <c r="AB26" i="6"/>
  <c r="AJ26" i="6"/>
  <c r="J20" i="6"/>
  <c r="D20" i="6"/>
  <c r="N20" i="6"/>
  <c r="K20" i="6"/>
  <c r="AL26" i="6"/>
  <c r="I20" i="6"/>
  <c r="CR26" i="5"/>
  <c r="N20" i="5"/>
  <c r="D20" i="5"/>
  <c r="I20" i="5"/>
  <c r="AS26" i="5"/>
  <c r="H20" i="6"/>
  <c r="CQ26" i="5"/>
  <c r="C20" i="5"/>
  <c r="H20" i="5"/>
  <c r="M20" i="5"/>
  <c r="L20" i="6"/>
  <c r="F20" i="6"/>
  <c r="M20" i="6"/>
  <c r="F20" i="5"/>
  <c r="G20" i="5"/>
  <c r="L20" i="5"/>
  <c r="CI26" i="5"/>
  <c r="CS26" i="5"/>
  <c r="J20" i="5"/>
  <c r="K20" i="5"/>
  <c r="E20" i="5"/>
  <c r="AT26" i="5"/>
  <c r="G20" i="6"/>
  <c r="C20" i="6"/>
  <c r="CK27" i="5" l="1"/>
  <c r="CK22" i="5" s="1"/>
  <c r="CL27" i="5"/>
  <c r="CL22" i="5" s="1"/>
  <c r="CN27" i="5"/>
  <c r="CN22" i="5" s="1"/>
  <c r="CT27" i="5"/>
  <c r="CT22" i="5" s="1"/>
  <c r="DF27" i="5"/>
  <c r="DF22" i="5" s="1"/>
  <c r="DD27" i="5"/>
  <c r="DD22" i="5" s="1"/>
  <c r="CX27" i="5"/>
  <c r="CX22" i="5" s="1"/>
  <c r="AW20" i="6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CJ21" i="5" s="1"/>
  <c r="V26" i="6"/>
  <c r="V20" i="6"/>
  <c r="AH21" i="6" s="1"/>
  <c r="AK20" i="5"/>
  <c r="AK26" i="5"/>
  <c r="BY20" i="5"/>
  <c r="CK21" i="5" s="1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DD53" i="8"/>
  <c r="DF4" i="5"/>
  <c r="T26" i="5"/>
  <c r="DE14" i="6"/>
  <c r="AU26" i="5"/>
  <c r="AX26" i="5"/>
  <c r="CZ21" i="5"/>
  <c r="P26" i="5"/>
  <c r="CV21" i="5"/>
  <c r="AQ26" i="5"/>
  <c r="CU21" i="5"/>
  <c r="CX14" i="6"/>
  <c r="W26" i="5"/>
  <c r="U21" i="5"/>
  <c r="CP27" i="5"/>
  <c r="CP22" i="5" s="1"/>
  <c r="DC14" i="6"/>
  <c r="DC4" i="5"/>
  <c r="CW14" i="6"/>
  <c r="CW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CV66" i="8"/>
  <c r="BQ26" i="5"/>
  <c r="BQ27" i="5"/>
  <c r="BQ22" i="5" s="1"/>
  <c r="BQ20" i="5"/>
  <c r="BP20" i="5"/>
  <c r="BP27" i="5"/>
  <c r="BP22" i="5" s="1"/>
  <c r="BP26" i="5"/>
  <c r="CX66" i="8"/>
  <c r="BN26" i="5"/>
  <c r="BN20" i="5"/>
  <c r="BN27" i="5"/>
  <c r="BN22" i="5" s="1"/>
  <c r="BS26" i="5"/>
  <c r="BS27" i="5"/>
  <c r="BS22" i="5" s="1"/>
  <c r="BS20" i="5"/>
  <c r="BB20" i="6"/>
  <c r="BB26" i="6"/>
  <c r="DE53" i="8"/>
  <c r="DE42" i="5"/>
  <c r="DE54" i="8" s="1"/>
  <c r="U20" i="6"/>
  <c r="U26" i="6"/>
  <c r="Y20" i="6"/>
  <c r="AK21" i="6" s="1"/>
  <c r="Y26" i="6"/>
  <c r="O20" i="6"/>
  <c r="AA21" i="6" s="1"/>
  <c r="O26" i="6"/>
  <c r="AO20" i="6"/>
  <c r="AO26" i="6"/>
  <c r="CP53" i="8"/>
  <c r="BE20" i="6"/>
  <c r="BE26" i="6"/>
  <c r="CU53" i="8"/>
  <c r="CU42" i="5"/>
  <c r="CU54" i="8" s="1"/>
  <c r="S20" i="6"/>
  <c r="AE21" i="6" s="1"/>
  <c r="S26" i="6"/>
  <c r="DB53" i="8"/>
  <c r="DB42" i="5"/>
  <c r="DB54" i="8" s="1"/>
  <c r="R20" i="6"/>
  <c r="AD21" i="6" s="1"/>
  <c r="R26" i="6"/>
  <c r="Z26" i="5"/>
  <c r="T21" i="5"/>
  <c r="AR26" i="5"/>
  <c r="CU14" i="6"/>
  <c r="DA4" i="5"/>
  <c r="CZ4" i="5"/>
  <c r="CX21" i="5"/>
  <c r="P21" i="5"/>
  <c r="CJ26" i="5"/>
  <c r="CS27" i="5"/>
  <c r="CS22" i="5" s="1"/>
  <c r="AG26" i="6"/>
  <c r="AK26" i="6"/>
  <c r="DB14" i="6"/>
  <c r="CO27" i="5"/>
  <c r="CO22" i="5" s="1"/>
  <c r="CY21" i="5"/>
  <c r="W21" i="5"/>
  <c r="X26" i="5"/>
  <c r="AN26" i="5"/>
  <c r="AH26" i="6"/>
  <c r="AF26" i="6"/>
  <c r="CQ27" i="5"/>
  <c r="CQ22" i="5" s="1"/>
  <c r="DB4" i="5"/>
  <c r="DD21" i="5"/>
  <c r="O26" i="5"/>
  <c r="DD14" i="6"/>
  <c r="AE26" i="6"/>
  <c r="Q20" i="6"/>
  <c r="CB20" i="5"/>
  <c r="CB26" i="5"/>
  <c r="CB27" i="5"/>
  <c r="CB22" i="5" s="1"/>
  <c r="CY53" i="8"/>
  <c r="DB66" i="8"/>
  <c r="CX53" i="8"/>
  <c r="CI53" i="8"/>
  <c r="CJ53" i="8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O21" i="5" s="1"/>
  <c r="CH26" i="5"/>
  <c r="CH27" i="5"/>
  <c r="CH22" i="5" s="1"/>
  <c r="CH20" i="5"/>
  <c r="AA26" i="5"/>
  <c r="AA20" i="5"/>
  <c r="AM21" i="5" s="1"/>
  <c r="CE20" i="5"/>
  <c r="CQ21" i="5" s="1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DF53" i="8"/>
  <c r="DC53" i="8"/>
  <c r="V53" i="8"/>
  <c r="CW53" i="8"/>
  <c r="Z21" i="5"/>
  <c r="AM26" i="5"/>
  <c r="AC26" i="6"/>
  <c r="CZ14" i="6"/>
  <c r="CM26" i="5"/>
  <c r="V26" i="5"/>
  <c r="S26" i="5"/>
  <c r="R26" i="5"/>
  <c r="AO20" i="5"/>
  <c r="AO26" i="5"/>
  <c r="CW27" i="5"/>
  <c r="CW22" i="5" s="1"/>
  <c r="DE21" i="5"/>
  <c r="AA26" i="6"/>
  <c r="DF14" i="6"/>
  <c r="CO26" i="5"/>
  <c r="CY4" i="5"/>
  <c r="DE27" i="5"/>
  <c r="DE22" i="5" s="1"/>
  <c r="Y26" i="5"/>
  <c r="X21" i="5"/>
  <c r="CY20" i="6"/>
  <c r="AD26" i="6"/>
  <c r="DD4" i="5"/>
  <c r="Q26" i="5"/>
  <c r="O21" i="5"/>
  <c r="AI26" i="6"/>
  <c r="AW26" i="5"/>
  <c r="CV42" i="5"/>
  <c r="CV54" i="8" s="1"/>
  <c r="CK26" i="5"/>
  <c r="DB27" i="5"/>
  <c r="DB22" i="5" s="1"/>
  <c r="DC27" i="5"/>
  <c r="DC22" i="5" s="1"/>
  <c r="CY27" i="5"/>
  <c r="CY22" i="5" s="1"/>
  <c r="AU20" i="6"/>
  <c r="AU26" i="6"/>
  <c r="AC26" i="5"/>
  <c r="AC20" i="5"/>
  <c r="CS53" i="8"/>
  <c r="CZ53" i="8"/>
  <c r="DF66" i="8"/>
  <c r="BD20" i="6"/>
  <c r="BD26" i="6"/>
  <c r="AH26" i="5"/>
  <c r="AH20" i="5"/>
  <c r="AT21" i="5" s="1"/>
  <c r="CG20" i="5"/>
  <c r="CG26" i="5"/>
  <c r="CG27" i="5"/>
  <c r="CG22" i="5" s="1"/>
  <c r="BW26" i="5"/>
  <c r="BW20" i="5"/>
  <c r="CI21" i="5" s="1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DF21" i="5"/>
  <c r="CN26" i="5"/>
  <c r="CV14" i="6"/>
  <c r="CM27" i="5"/>
  <c r="CM22" i="5" s="1"/>
  <c r="CT26" i="5"/>
  <c r="V21" i="5"/>
  <c r="CL26" i="5"/>
  <c r="S21" i="5"/>
  <c r="R21" i="5"/>
  <c r="CJ27" i="5"/>
  <c r="CJ22" i="5" s="1"/>
  <c r="CI27" i="5"/>
  <c r="CI22" i="5" s="1"/>
  <c r="AV26" i="5"/>
  <c r="CV27" i="5"/>
  <c r="CV22" i="5" s="1"/>
  <c r="Y21" i="5"/>
  <c r="U26" i="5"/>
  <c r="CP26" i="5"/>
  <c r="CR27" i="5"/>
  <c r="CR22" i="5" s="1"/>
  <c r="DA14" i="6"/>
  <c r="AP26" i="5"/>
  <c r="DA27" i="5"/>
  <c r="DA22" i="5" s="1"/>
  <c r="DC21" i="5"/>
  <c r="Q21" i="5"/>
  <c r="CZ27" i="5"/>
  <c r="CZ22" i="5" s="1"/>
  <c r="CU27" i="5"/>
  <c r="CU22" i="5" s="1"/>
  <c r="CX42" i="5"/>
  <c r="CX54" i="8" s="1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CY42" i="5"/>
  <c r="CY54" i="8" s="1"/>
  <c r="DC42" i="5"/>
  <c r="DC54" i="8" s="1"/>
  <c r="AG4" i="6" l="1"/>
  <c r="AR4" i="5"/>
  <c r="AX4" i="5"/>
  <c r="CS10" i="3"/>
  <c r="DE10" i="3"/>
  <c r="CM10" i="3"/>
  <c r="CY10" i="3"/>
  <c r="CR10" i="3"/>
  <c r="DD10" i="3"/>
  <c r="BL10" i="5"/>
  <c r="CF10" i="3"/>
  <c r="EN11" i="3"/>
  <c r="BZ10" i="3"/>
  <c r="EH11" i="3"/>
  <c r="BW10" i="3"/>
  <c r="EE11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DX11" i="3"/>
  <c r="EC11" i="3"/>
  <c r="ED11" i="3"/>
  <c r="AU53" i="8"/>
  <c r="X66" i="8"/>
  <c r="Z66" i="8"/>
  <c r="Z42" i="6"/>
  <c r="Z67" i="8" s="1"/>
  <c r="O53" i="8"/>
  <c r="CU66" i="8"/>
  <c r="CR53" i="8"/>
  <c r="DC66" i="8"/>
  <c r="AT53" i="8"/>
  <c r="X21" i="6"/>
  <c r="BR21" i="5"/>
  <c r="CL21" i="5"/>
  <c r="BZ21" i="5"/>
  <c r="CR21" i="5"/>
  <c r="CF21" i="5"/>
  <c r="AF21" i="5"/>
  <c r="AZ21" i="5"/>
  <c r="AZ14" i="5"/>
  <c r="AH21" i="5"/>
  <c r="BD21" i="6"/>
  <c r="O14" i="5"/>
  <c r="DF4" i="6"/>
  <c r="CZ4" i="6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DC4" i="6"/>
  <c r="DD42" i="5"/>
  <c r="DD54" i="8" s="1"/>
  <c r="BK21" i="5"/>
  <c r="BK22" i="5"/>
  <c r="AB21" i="5"/>
  <c r="AQ21" i="5"/>
  <c r="AE21" i="5"/>
  <c r="AI21" i="5"/>
  <c r="BC21" i="5"/>
  <c r="BC14" i="5"/>
  <c r="CO10" i="3"/>
  <c r="DA10" i="3"/>
  <c r="CL10" i="3"/>
  <c r="CX10" i="3"/>
  <c r="CQ10" i="3"/>
  <c r="DC10" i="3"/>
  <c r="BY10" i="3"/>
  <c r="EG11" i="3"/>
  <c r="CD10" i="3"/>
  <c r="EL11" i="3"/>
  <c r="CA10" i="3"/>
  <c r="EI11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EB11" i="3"/>
  <c r="DS11" i="3"/>
  <c r="CZ66" i="8"/>
  <c r="DE66" i="8"/>
  <c r="X53" i="8"/>
  <c r="CY66" i="8"/>
  <c r="DA4" i="6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DB4" i="6"/>
  <c r="CU4" i="6"/>
  <c r="R21" i="6"/>
  <c r="AO21" i="6"/>
  <c r="BS21" i="5"/>
  <c r="BN21" i="5"/>
  <c r="BP21" i="5"/>
  <c r="BJ21" i="5"/>
  <c r="BJ14" i="5"/>
  <c r="AJ21" i="5"/>
  <c r="AH14" i="6"/>
  <c r="CX4" i="6"/>
  <c r="CT21" i="5"/>
  <c r="BA14" i="5"/>
  <c r="BA21" i="5"/>
  <c r="V21" i="6"/>
  <c r="AW21" i="6"/>
  <c r="CQ53" i="8"/>
  <c r="DP28" i="5"/>
  <c r="DP20" i="5"/>
  <c r="DP26" i="5"/>
  <c r="DP27" i="5"/>
  <c r="DP22" i="5" s="1"/>
  <c r="CM53" i="8"/>
  <c r="CP10" i="3"/>
  <c r="DB10" i="3"/>
  <c r="CT10" i="3"/>
  <c r="DF10" i="3"/>
  <c r="CJ10" i="3"/>
  <c r="CV10" i="3"/>
  <c r="CK53" i="8"/>
  <c r="BQ10" i="5"/>
  <c r="BX10" i="3"/>
  <c r="EF11" i="3"/>
  <c r="CC10" i="3"/>
  <c r="EK11" i="3"/>
  <c r="CH10" i="3"/>
  <c r="EP11" i="3"/>
  <c r="CE10" i="3"/>
  <c r="EM11" i="3"/>
  <c r="AK66" i="8"/>
  <c r="AZ10" i="5"/>
  <c r="AP53" i="8"/>
  <c r="AB4" i="6"/>
  <c r="AF4" i="6"/>
  <c r="U4" i="5"/>
  <c r="T66" i="8"/>
  <c r="AT4" i="5"/>
  <c r="DU11" i="3"/>
  <c r="DV11" i="3"/>
  <c r="DW11" i="3"/>
  <c r="AA66" i="8"/>
  <c r="AW53" i="8"/>
  <c r="BG66" i="8"/>
  <c r="BH66" i="8"/>
  <c r="BE66" i="8"/>
  <c r="DD66" i="8"/>
  <c r="CN53" i="8"/>
  <c r="AO42" i="6"/>
  <c r="AO67" i="8" s="1"/>
  <c r="AO66" i="8"/>
  <c r="CW66" i="8"/>
  <c r="S53" i="8"/>
  <c r="AI14" i="6"/>
  <c r="Q14" i="5"/>
  <c r="AJ14" i="6"/>
  <c r="CV4" i="6"/>
  <c r="AQ21" i="6"/>
  <c r="AL21" i="5"/>
  <c r="BE14" i="5"/>
  <c r="BE21" i="5"/>
  <c r="AC21" i="5"/>
  <c r="AR21" i="5"/>
  <c r="CW42" i="5"/>
  <c r="CW54" i="8" s="1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CW4" i="6"/>
  <c r="AP14" i="5"/>
  <c r="AF21" i="6"/>
  <c r="T21" i="6"/>
  <c r="BH21" i="6"/>
  <c r="CP21" i="5"/>
  <c r="CD21" i="5"/>
  <c r="BY21" i="5"/>
  <c r="AW21" i="5"/>
  <c r="AK21" i="5"/>
  <c r="DQ27" i="5"/>
  <c r="DQ22" i="5" s="1"/>
  <c r="DQ26" i="5"/>
  <c r="DQ28" i="5"/>
  <c r="DQ20" i="5"/>
  <c r="CT53" i="8"/>
  <c r="CK10" i="3"/>
  <c r="CW10" i="3"/>
  <c r="CI10" i="3"/>
  <c r="CU10" i="3"/>
  <c r="CN10" i="3"/>
  <c r="CZ10" i="3"/>
  <c r="BT10" i="5"/>
  <c r="AS53" i="8"/>
  <c r="AM53" i="8"/>
  <c r="CB10" i="3"/>
  <c r="EJ11" i="3"/>
  <c r="CG10" i="3"/>
  <c r="EO11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DT11" i="3"/>
  <c r="DY11" i="3"/>
  <c r="DZ11" i="3"/>
  <c r="EA11" i="3"/>
  <c r="R66" i="8"/>
  <c r="CO53" i="8"/>
  <c r="DA42" i="5"/>
  <c r="DA54" i="8" s="1"/>
  <c r="S66" i="8"/>
  <c r="AR53" i="8"/>
  <c r="CL53" i="8"/>
  <c r="Z53" i="8"/>
  <c r="DA66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S21" i="5"/>
  <c r="CG21" i="5"/>
  <c r="CZ42" i="5"/>
  <c r="CZ54" i="8" s="1"/>
  <c r="AU21" i="6"/>
  <c r="AE14" i="6"/>
  <c r="CY14" i="6"/>
  <c r="X14" i="5"/>
  <c r="Z14" i="5"/>
  <c r="DF42" i="5"/>
  <c r="DF54" i="8" s="1"/>
  <c r="BJ21" i="6"/>
  <c r="CB21" i="5"/>
  <c r="Q26" i="6"/>
  <c r="DD4" i="6"/>
  <c r="AD14" i="6"/>
  <c r="AL14" i="6"/>
  <c r="AU14" i="5"/>
  <c r="S21" i="6"/>
  <c r="BE21" i="6"/>
  <c r="O21" i="6"/>
  <c r="CA21" i="5"/>
  <c r="AV21" i="5"/>
  <c r="AG21" i="6"/>
  <c r="CM21" i="5"/>
  <c r="DE4" i="6"/>
  <c r="CN21" i="5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CL42" i="5"/>
  <c r="CL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EK11" i="2"/>
  <c r="EG11" i="2"/>
  <c r="EF11" i="2"/>
  <c r="EM11" i="2"/>
  <c r="EL11" i="2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R5" i="5" s="1"/>
  <c r="AN4" i="5"/>
  <c r="AZ5" i="5" s="1"/>
  <c r="BG15" i="5"/>
  <c r="BH15" i="6"/>
  <c r="BA15" i="5"/>
  <c r="W15" i="6"/>
  <c r="BJ4" i="5"/>
  <c r="BJ5" i="5" s="1"/>
  <c r="BC4" i="5"/>
  <c r="BC5" i="5" s="1"/>
  <c r="AQ15" i="6"/>
  <c r="CU43" i="5"/>
  <c r="CU55" i="8" s="1"/>
  <c r="AX15" i="6"/>
  <c r="R15" i="6"/>
  <c r="BW15" i="5"/>
  <c r="AB15" i="5"/>
  <c r="DD11" i="5"/>
  <c r="DD43" i="5"/>
  <c r="DD55" i="8" s="1"/>
  <c r="DQ11" i="5"/>
  <c r="DI11" i="2"/>
  <c r="DN11" i="2"/>
  <c r="CG11" i="2"/>
  <c r="DY11" i="5"/>
  <c r="CL43" i="5"/>
  <c r="CL55" i="8" s="1"/>
  <c r="CZ43" i="5"/>
  <c r="CZ55" i="8" s="1"/>
  <c r="CE11" i="2"/>
  <c r="BZ11" i="2"/>
  <c r="DT11" i="5"/>
  <c r="DJ11" i="5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CS10" i="5"/>
  <c r="CS11" i="5"/>
  <c r="DE10" i="5"/>
  <c r="CS14" i="5"/>
  <c r="CR10" i="5"/>
  <c r="CR11" i="5"/>
  <c r="DD10" i="5"/>
  <c r="CR14" i="5"/>
  <c r="CT11" i="5"/>
  <c r="CT10" i="5"/>
  <c r="DF10" i="5"/>
  <c r="CT14" i="5"/>
  <c r="CI11" i="2"/>
  <c r="CI10" i="2"/>
  <c r="CU10" i="2"/>
  <c r="CT10" i="2"/>
  <c r="CT11" i="2"/>
  <c r="DF10" i="2"/>
  <c r="CN11" i="2"/>
  <c r="CN10" i="2"/>
  <c r="CZ10" i="2"/>
  <c r="CS11" i="2"/>
  <c r="CS10" i="2"/>
  <c r="DE10" i="2"/>
  <c r="DS26" i="5"/>
  <c r="DS28" i="5"/>
  <c r="DS27" i="5"/>
  <c r="DS22" i="5" s="1"/>
  <c r="DS20" i="5"/>
  <c r="EZ31" i="5"/>
  <c r="EZ33" i="5"/>
  <c r="EZ32" i="5"/>
  <c r="EH28" i="5"/>
  <c r="EH27" i="5"/>
  <c r="EH22" i="5" s="1"/>
  <c r="EH20" i="5"/>
  <c r="EH26" i="5"/>
  <c r="AE10" i="2"/>
  <c r="AJ10" i="2"/>
  <c r="AK10" i="2"/>
  <c r="BI10" i="6"/>
  <c r="BG10" i="6"/>
  <c r="AY10" i="6"/>
  <c r="AM10" i="2"/>
  <c r="CU11" i="2"/>
  <c r="AR10" i="2"/>
  <c r="CZ11" i="2"/>
  <c r="AW10" i="2"/>
  <c r="DE11" i="2"/>
  <c r="AX10" i="2"/>
  <c r="DF11" i="2"/>
  <c r="CG43" i="5"/>
  <c r="CG55" i="8" s="1"/>
  <c r="CG53" i="8"/>
  <c r="CG42" i="5"/>
  <c r="CG54" i="8" s="1"/>
  <c r="CS42" i="5"/>
  <c r="CS54" i="8" s="1"/>
  <c r="BS11" i="2"/>
  <c r="BS10" i="2"/>
  <c r="EA11" i="2"/>
  <c r="BT11" i="2"/>
  <c r="BT10" i="2"/>
  <c r="EB11" i="2"/>
  <c r="BN11" i="2"/>
  <c r="BN10" i="2"/>
  <c r="DV11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CI42" i="5"/>
  <c r="CI54" i="8" s="1"/>
  <c r="O10" i="2"/>
  <c r="P10" i="2"/>
  <c r="U10" i="2"/>
  <c r="Z10" i="2"/>
  <c r="D53" i="8"/>
  <c r="P42" i="5"/>
  <c r="P54" i="8" s="1"/>
  <c r="CV11" i="3"/>
  <c r="DA11" i="3"/>
  <c r="DF11" i="3"/>
  <c r="BY10" i="5"/>
  <c r="BY11" i="5"/>
  <c r="EG11" i="5"/>
  <c r="CB10" i="5"/>
  <c r="CB11" i="5"/>
  <c r="EJ11" i="5"/>
  <c r="CG10" i="5"/>
  <c r="CG11" i="5"/>
  <c r="EO11" i="5"/>
  <c r="M53" i="8"/>
  <c r="Y42" i="5"/>
  <c r="Y54" i="8" s="1"/>
  <c r="AZ10" i="3"/>
  <c r="DH11" i="3"/>
  <c r="BA10" i="3"/>
  <c r="DI11" i="3"/>
  <c r="BF10" i="3"/>
  <c r="DN11" i="3"/>
  <c r="BG10" i="3"/>
  <c r="DO11" i="3"/>
  <c r="BD66" i="8"/>
  <c r="BD42" i="6"/>
  <c r="BD67" i="8" s="1"/>
  <c r="BC53" i="8"/>
  <c r="BC42" i="5"/>
  <c r="BC54" i="8" s="1"/>
  <c r="CY43" i="5"/>
  <c r="CY55" i="8" s="1"/>
  <c r="AI53" i="8"/>
  <c r="AI42" i="5"/>
  <c r="AI54" i="8" s="1"/>
  <c r="BX53" i="8"/>
  <c r="BX42" i="5"/>
  <c r="BX54" i="8" s="1"/>
  <c r="BX43" i="5"/>
  <c r="BX55" i="8" s="1"/>
  <c r="CJ42" i="5"/>
  <c r="CJ54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DL27" i="5"/>
  <c r="DL22" i="5" s="1"/>
  <c r="DL26" i="5"/>
  <c r="DL20" i="5"/>
  <c r="DL28" i="5"/>
  <c r="O66" i="8"/>
  <c r="O42" i="6"/>
  <c r="O67" i="8" s="1"/>
  <c r="DG27" i="5"/>
  <c r="DG22" i="5" s="1"/>
  <c r="DG20" i="5"/>
  <c r="DG26" i="5"/>
  <c r="DG28" i="5"/>
  <c r="BS26" i="6"/>
  <c r="BS27" i="6"/>
  <c r="BS22" i="6" s="1"/>
  <c r="BS20" i="6"/>
  <c r="BS10" i="5"/>
  <c r="BS11" i="5"/>
  <c r="EA11" i="5"/>
  <c r="BM10" i="5"/>
  <c r="BM11" i="5"/>
  <c r="DU11" i="5"/>
  <c r="BX14" i="5"/>
  <c r="O14" i="6"/>
  <c r="CG14" i="5"/>
  <c r="BJ10" i="2"/>
  <c r="BR10" i="3"/>
  <c r="DC11" i="5"/>
  <c r="AK10" i="6"/>
  <c r="CD10" i="2"/>
  <c r="BY11" i="2"/>
  <c r="DQ21" i="5"/>
  <c r="DQ14" i="5"/>
  <c r="DQ23" i="5"/>
  <c r="DQ41" i="5"/>
  <c r="BY14" i="5"/>
  <c r="BQ4" i="5"/>
  <c r="BQ15" i="5"/>
  <c r="BQ16" i="5"/>
  <c r="AC14" i="5"/>
  <c r="BE4" i="5"/>
  <c r="BE15" i="5"/>
  <c r="Q15" i="5"/>
  <c r="DO11" i="2"/>
  <c r="AX10" i="5"/>
  <c r="CX11" i="5"/>
  <c r="Q10" i="5"/>
  <c r="AB10" i="6"/>
  <c r="EH11" i="2"/>
  <c r="CE10" i="2"/>
  <c r="DH11" i="5"/>
  <c r="CK43" i="5"/>
  <c r="CK55" i="8" s="1"/>
  <c r="BS14" i="5"/>
  <c r="W4" i="5"/>
  <c r="W15" i="5"/>
  <c r="X42" i="5"/>
  <c r="X54" i="8" s="1"/>
  <c r="DE11" i="5"/>
  <c r="AN10" i="5"/>
  <c r="AV10" i="5"/>
  <c r="DG11" i="5"/>
  <c r="BI14" i="6"/>
  <c r="CF14" i="5"/>
  <c r="AY10" i="2"/>
  <c r="O10" i="5"/>
  <c r="EP11" i="2"/>
  <c r="CH11" i="2"/>
  <c r="CC10" i="2"/>
  <c r="FG33" i="5"/>
  <c r="FG31" i="5"/>
  <c r="FG32" i="5"/>
  <c r="CJ10" i="5"/>
  <c r="CJ11" i="5"/>
  <c r="ER11" i="5"/>
  <c r="CV10" i="5"/>
  <c r="CJ14" i="5"/>
  <c r="CN10" i="5"/>
  <c r="CN11" i="5"/>
  <c r="CZ10" i="5"/>
  <c r="CN14" i="5"/>
  <c r="CI11" i="5"/>
  <c r="CI10" i="5"/>
  <c r="EQ11" i="5"/>
  <c r="CU10" i="5"/>
  <c r="CI14" i="5"/>
  <c r="CP11" i="2"/>
  <c r="CP10" i="2"/>
  <c r="DB10" i="2"/>
  <c r="CR11" i="2"/>
  <c r="CR10" i="2"/>
  <c r="DD10" i="2"/>
  <c r="FB31" i="5"/>
  <c r="FB33" i="5"/>
  <c r="FB32" i="5"/>
  <c r="EI20" i="5"/>
  <c r="EI28" i="5"/>
  <c r="DU27" i="5"/>
  <c r="DU22" i="5" s="1"/>
  <c r="DU20" i="5"/>
  <c r="DU26" i="5"/>
  <c r="DU28" i="5"/>
  <c r="AI10" i="2"/>
  <c r="AD10" i="2"/>
  <c r="AY42" i="5"/>
  <c r="AY54" i="8" s="1"/>
  <c r="AY53" i="8"/>
  <c r="BC10" i="6"/>
  <c r="BJ10" i="6"/>
  <c r="AZ10" i="6"/>
  <c r="AQ10" i="2"/>
  <c r="CY11" i="2"/>
  <c r="AV10" i="2"/>
  <c r="DD11" i="2"/>
  <c r="E53" i="8"/>
  <c r="Q42" i="5"/>
  <c r="Q54" i="8" s="1"/>
  <c r="AF42" i="5"/>
  <c r="AF54" i="8" s="1"/>
  <c r="AF53" i="8"/>
  <c r="BM10" i="2"/>
  <c r="BM11" i="2"/>
  <c r="DU11" i="2"/>
  <c r="BR11" i="2"/>
  <c r="BR10" i="2"/>
  <c r="DZ11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Z11" i="3"/>
  <c r="DE11" i="3"/>
  <c r="CU11" i="3"/>
  <c r="CC11" i="5"/>
  <c r="CC10" i="5"/>
  <c r="EK11" i="5"/>
  <c r="BZ10" i="5"/>
  <c r="BZ11" i="5"/>
  <c r="EH11" i="5"/>
  <c r="CA10" i="5"/>
  <c r="CA11" i="5"/>
  <c r="CA4" i="5"/>
  <c r="EI11" i="5"/>
  <c r="CH10" i="5"/>
  <c r="CH11" i="5"/>
  <c r="EP11" i="5"/>
  <c r="C66" i="8"/>
  <c r="AB42" i="5"/>
  <c r="AB54" i="8" s="1"/>
  <c r="AB53" i="8"/>
  <c r="AN42" i="5"/>
  <c r="AN54" i="8" s="1"/>
  <c r="CJ43" i="5"/>
  <c r="CJ55" i="8" s="1"/>
  <c r="BC42" i="6"/>
  <c r="BC67" i="8" s="1"/>
  <c r="BC66" i="8"/>
  <c r="BD10" i="3"/>
  <c r="DL11" i="3"/>
  <c r="BE10" i="3"/>
  <c r="DM11" i="3"/>
  <c r="BJ10" i="3"/>
  <c r="DR11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CI43" i="5"/>
  <c r="CI55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DH27" i="5"/>
  <c r="DH22" i="5" s="1"/>
  <c r="DH26" i="5"/>
  <c r="DH28" i="5"/>
  <c r="DH20" i="5"/>
  <c r="AR66" i="8"/>
  <c r="AR42" i="6"/>
  <c r="AR67" i="8" s="1"/>
  <c r="DM28" i="5"/>
  <c r="DM26" i="5"/>
  <c r="DM27" i="5"/>
  <c r="DM22" i="5" s="1"/>
  <c r="DM20" i="5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DW11" i="5"/>
  <c r="AP66" i="8"/>
  <c r="AP42" i="6"/>
  <c r="AP67" i="8" s="1"/>
  <c r="BR10" i="5"/>
  <c r="BR11" i="5"/>
  <c r="DZ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EB11" i="5"/>
  <c r="CT43" i="5"/>
  <c r="CT55" i="8" s="1"/>
  <c r="AK14" i="5"/>
  <c r="AY14" i="6"/>
  <c r="Q14" i="6"/>
  <c r="BT15" i="5"/>
  <c r="AZ21" i="6"/>
  <c r="AZ14" i="6"/>
  <c r="AL14" i="5"/>
  <c r="AI15" i="6"/>
  <c r="S42" i="5"/>
  <c r="S54" i="8" s="1"/>
  <c r="CN43" i="5"/>
  <c r="CN55" i="8" s="1"/>
  <c r="DB11" i="5"/>
  <c r="AP10" i="5"/>
  <c r="U10" i="5"/>
  <c r="Y10" i="5"/>
  <c r="AK42" i="6"/>
  <c r="AK67" i="8" s="1"/>
  <c r="BQ11" i="5"/>
  <c r="BB15" i="5"/>
  <c r="CH14" i="5"/>
  <c r="AR14" i="6"/>
  <c r="CW11" i="5"/>
  <c r="AX42" i="5"/>
  <c r="AX54" i="8" s="1"/>
  <c r="AH10" i="6"/>
  <c r="AA4" i="6"/>
  <c r="EO11" i="2"/>
  <c r="CF10" i="2"/>
  <c r="DK11" i="5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DN11" i="5"/>
  <c r="BB4" i="5"/>
  <c r="DP11" i="5"/>
  <c r="DV28" i="5"/>
  <c r="DV20" i="5"/>
  <c r="DV27" i="5"/>
  <c r="DV22" i="5" s="1"/>
  <c r="DV26" i="5"/>
  <c r="CK10" i="5"/>
  <c r="CK11" i="5"/>
  <c r="ES11" i="5"/>
  <c r="CW10" i="5"/>
  <c r="CK14" i="5"/>
  <c r="CL11" i="5"/>
  <c r="CL10" i="5"/>
  <c r="ET11" i="5"/>
  <c r="CX10" i="5"/>
  <c r="CL14" i="5"/>
  <c r="CM10" i="5"/>
  <c r="CM11" i="5"/>
  <c r="EU11" i="5"/>
  <c r="CY10" i="5"/>
  <c r="CM14" i="5"/>
  <c r="CQ10" i="2"/>
  <c r="CQ11" i="2"/>
  <c r="DC10" i="2"/>
  <c r="CM11" i="2"/>
  <c r="CM10" i="2"/>
  <c r="CY10" i="2"/>
  <c r="CK10" i="2"/>
  <c r="CK11" i="2"/>
  <c r="CW10" i="2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DC11" i="2"/>
  <c r="AO10" i="2"/>
  <c r="CW11" i="2"/>
  <c r="AP10" i="2"/>
  <c r="CX11" i="2"/>
  <c r="AJ53" i="8"/>
  <c r="AJ42" i="5"/>
  <c r="AJ54" i="8" s="1"/>
  <c r="BK11" i="2"/>
  <c r="BK10" i="2"/>
  <c r="DS11" i="2"/>
  <c r="BL10" i="2"/>
  <c r="BL11" i="2"/>
  <c r="DT11" i="2"/>
  <c r="BQ10" i="2"/>
  <c r="BQ11" i="2"/>
  <c r="DY11" i="2"/>
  <c r="BV10" i="2"/>
  <c r="BV11" i="2"/>
  <c r="ED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DD11" i="3"/>
  <c r="CX11" i="3"/>
  <c r="CY11" i="3"/>
  <c r="CD10" i="5"/>
  <c r="CD11" i="5"/>
  <c r="EL11" i="5"/>
  <c r="CE11" i="5"/>
  <c r="CE10" i="5"/>
  <c r="EM11" i="5"/>
  <c r="BX11" i="5"/>
  <c r="BX10" i="5"/>
  <c r="EF11" i="5"/>
  <c r="BY43" i="5"/>
  <c r="BY55" i="8" s="1"/>
  <c r="BY53" i="8"/>
  <c r="BY42" i="5"/>
  <c r="BY54" i="8" s="1"/>
  <c r="AH42" i="5"/>
  <c r="AH54" i="8" s="1"/>
  <c r="AH53" i="8"/>
  <c r="CP43" i="5"/>
  <c r="CP55" i="8" s="1"/>
  <c r="CH53" i="8"/>
  <c r="CH42" i="5"/>
  <c r="CH54" i="8" s="1"/>
  <c r="CH43" i="5"/>
  <c r="CH55" i="8" s="1"/>
  <c r="CD42" i="5"/>
  <c r="CD54" i="8" s="1"/>
  <c r="CD53" i="8"/>
  <c r="CD43" i="5"/>
  <c r="CD55" i="8" s="1"/>
  <c r="CP42" i="5"/>
  <c r="CP54" i="8" s="1"/>
  <c r="BB42" i="5"/>
  <c r="BB54" i="8" s="1"/>
  <c r="BB53" i="8"/>
  <c r="V66" i="8"/>
  <c r="V42" i="6"/>
  <c r="V67" i="8" s="1"/>
  <c r="BH10" i="3"/>
  <c r="DP11" i="3"/>
  <c r="BI10" i="3"/>
  <c r="DQ11" i="3"/>
  <c r="AY10" i="3"/>
  <c r="DG11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DN27" i="5"/>
  <c r="DN22" i="5" s="1"/>
  <c r="DN26" i="5"/>
  <c r="DN28" i="5"/>
  <c r="DN20" i="5"/>
  <c r="BO43" i="5"/>
  <c r="BO55" i="8" s="1"/>
  <c r="BO42" i="5"/>
  <c r="BO54" i="8" s="1"/>
  <c r="BO53" i="8"/>
  <c r="BA66" i="8"/>
  <c r="BA42" i="6"/>
  <c r="BA67" i="8" s="1"/>
  <c r="DR28" i="5"/>
  <c r="DR26" i="5"/>
  <c r="DR27" i="5"/>
  <c r="DR22" i="5" s="1"/>
  <c r="DR20" i="5"/>
  <c r="DJ28" i="5"/>
  <c r="DJ20" i="5"/>
  <c r="DJ27" i="5"/>
  <c r="DJ22" i="5" s="1"/>
  <c r="DJ26" i="5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ED11" i="5"/>
  <c r="BK10" i="5"/>
  <c r="BK11" i="5"/>
  <c r="DS11" i="5"/>
  <c r="BN10" i="5"/>
  <c r="BN11" i="5"/>
  <c r="DV11" i="5"/>
  <c r="AD4" i="6"/>
  <c r="AD15" i="6"/>
  <c r="DC43" i="5"/>
  <c r="DC55" i="8" s="1"/>
  <c r="CY4" i="6"/>
  <c r="AE4" i="6"/>
  <c r="AD14" i="5"/>
  <c r="BA14" i="6"/>
  <c r="BL15" i="5"/>
  <c r="CO42" i="5"/>
  <c r="CO54" i="8" s="1"/>
  <c r="DR11" i="2"/>
  <c r="DM11" i="2"/>
  <c r="DH11" i="2"/>
  <c r="R42" i="6"/>
  <c r="R67" i="8" s="1"/>
  <c r="CU11" i="5"/>
  <c r="V5" i="5"/>
  <c r="BX10" i="2"/>
  <c r="DI11" i="5"/>
  <c r="BT11" i="5"/>
  <c r="CD14" i="5"/>
  <c r="U14" i="6"/>
  <c r="AA14" i="5"/>
  <c r="DF43" i="5"/>
  <c r="DF55" i="8" s="1"/>
  <c r="BG10" i="2"/>
  <c r="AA42" i="6"/>
  <c r="AA67" i="8" s="1"/>
  <c r="BM10" i="3"/>
  <c r="AT10" i="5"/>
  <c r="AP4" i="5"/>
  <c r="U5" i="5"/>
  <c r="AF10" i="6"/>
  <c r="AL4" i="6"/>
  <c r="AP42" i="5"/>
  <c r="AP54" i="8" s="1"/>
  <c r="CK42" i="5"/>
  <c r="CK54" i="8" s="1"/>
  <c r="CM43" i="5"/>
  <c r="CM55" i="8" s="1"/>
  <c r="CQ43" i="5"/>
  <c r="CQ55" i="8" s="1"/>
  <c r="V14" i="6"/>
  <c r="BN14" i="5"/>
  <c r="CE14" i="5"/>
  <c r="BB10" i="2"/>
  <c r="BH10" i="2"/>
  <c r="BC10" i="2"/>
  <c r="AH4" i="6"/>
  <c r="AI4" i="6"/>
  <c r="EN11" i="2"/>
  <c r="CF11" i="2"/>
  <c r="CA11" i="2"/>
  <c r="DO11" i="5"/>
  <c r="BB14" i="6"/>
  <c r="AS4" i="5"/>
  <c r="AS15" i="5"/>
  <c r="CC14" i="5"/>
  <c r="BG14" i="6"/>
  <c r="AZ15" i="5"/>
  <c r="X14" i="6"/>
  <c r="CR43" i="5"/>
  <c r="CR55" i="8" s="1"/>
  <c r="DG11" i="2"/>
  <c r="X42" i="6"/>
  <c r="X67" i="8" s="1"/>
  <c r="AU42" i="5"/>
  <c r="AU54" i="8" s="1"/>
  <c r="BV10" i="3"/>
  <c r="BU10" i="3"/>
  <c r="DA11" i="5"/>
  <c r="W10" i="5"/>
  <c r="EJ11" i="2"/>
  <c r="CB11" i="2"/>
  <c r="BW11" i="2"/>
  <c r="BF4" i="5"/>
  <c r="BF5" i="5" s="1"/>
  <c r="BH4" i="5"/>
  <c r="BH5" i="5" s="1"/>
  <c r="BL11" i="5"/>
  <c r="U15" i="5"/>
  <c r="CX43" i="5"/>
  <c r="CX55" i="8" s="1"/>
  <c r="V15" i="5"/>
  <c r="DX20" i="5"/>
  <c r="DX27" i="5"/>
  <c r="DX22" i="5" s="1"/>
  <c r="DX28" i="5"/>
  <c r="DX26" i="5"/>
  <c r="EB26" i="5"/>
  <c r="EB20" i="5"/>
  <c r="EB28" i="5"/>
  <c r="EB27" i="5"/>
  <c r="EB22" i="5" s="1"/>
  <c r="CO11" i="5"/>
  <c r="CO10" i="5"/>
  <c r="DA10" i="5"/>
  <c r="CO14" i="5"/>
  <c r="CP10" i="5"/>
  <c r="CP11" i="5"/>
  <c r="DB10" i="5"/>
  <c r="CP14" i="5"/>
  <c r="CQ10" i="5"/>
  <c r="CQ11" i="5"/>
  <c r="DC10" i="5"/>
  <c r="CQ14" i="5"/>
  <c r="CL10" i="2"/>
  <c r="CL11" i="2"/>
  <c r="CX10" i="2"/>
  <c r="CJ10" i="2"/>
  <c r="CJ11" i="2"/>
  <c r="CV10" i="2"/>
  <c r="CO10" i="2"/>
  <c r="CO11" i="2"/>
  <c r="DA10" i="2"/>
  <c r="EY32" i="5"/>
  <c r="EY31" i="5"/>
  <c r="EY33" i="5"/>
  <c r="DY26" i="5"/>
  <c r="DY28" i="5"/>
  <c r="DY27" i="5"/>
  <c r="DY22" i="5" s="1"/>
  <c r="DY20" i="5"/>
  <c r="DT20" i="5"/>
  <c r="DT28" i="5"/>
  <c r="DT26" i="5"/>
  <c r="DT27" i="5"/>
  <c r="DT22" i="5" s="1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CV11" i="2"/>
  <c r="AS10" i="2"/>
  <c r="DA11" i="2"/>
  <c r="AT10" i="2"/>
  <c r="DB11" i="2"/>
  <c r="AY42" i="6"/>
  <c r="AY67" i="8" s="1"/>
  <c r="AY66" i="8"/>
  <c r="BO11" i="2"/>
  <c r="BO10" i="2"/>
  <c r="DW11" i="2"/>
  <c r="BP11" i="2"/>
  <c r="BP10" i="2"/>
  <c r="DX11" i="2"/>
  <c r="BU10" i="2"/>
  <c r="BU11" i="2"/>
  <c r="EC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W11" i="3"/>
  <c r="DB11" i="3"/>
  <c r="DC11" i="3"/>
  <c r="CF11" i="5"/>
  <c r="CF10" i="5"/>
  <c r="EN11" i="5"/>
  <c r="BW4" i="5"/>
  <c r="BW10" i="5"/>
  <c r="BW11" i="5"/>
  <c r="EE11" i="5"/>
  <c r="AK42" i="5"/>
  <c r="AK54" i="8" s="1"/>
  <c r="AK53" i="8"/>
  <c r="CS43" i="5"/>
  <c r="CS55" i="8" s="1"/>
  <c r="BA53" i="8"/>
  <c r="BA42" i="5"/>
  <c r="BA54" i="8" s="1"/>
  <c r="CW43" i="5"/>
  <c r="CW55" i="8" s="1"/>
  <c r="BB10" i="3"/>
  <c r="DJ11" i="3"/>
  <c r="BC10" i="3"/>
  <c r="DK11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CV43" i="5"/>
  <c r="CV55" i="8" s="1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DK27" i="5"/>
  <c r="DK22" i="5" s="1"/>
  <c r="DK26" i="5"/>
  <c r="DK28" i="5"/>
  <c r="DK20" i="5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EC11" i="5"/>
  <c r="BP10" i="5"/>
  <c r="BP11" i="5"/>
  <c r="BP4" i="5"/>
  <c r="DX11" i="5"/>
  <c r="BC14" i="6"/>
  <c r="BV14" i="5"/>
  <c r="BE14" i="6"/>
  <c r="S14" i="6"/>
  <c r="CB14" i="5"/>
  <c r="BJ14" i="6"/>
  <c r="X15" i="5"/>
  <c r="Z14" i="6"/>
  <c r="Y15" i="5"/>
  <c r="AR42" i="5"/>
  <c r="AR54" i="8" s="1"/>
  <c r="CO43" i="5"/>
  <c r="CO55" i="8" s="1"/>
  <c r="AZ10" i="2"/>
  <c r="BQ10" i="3"/>
  <c r="BL10" i="3"/>
  <c r="CY11" i="5"/>
  <c r="AM10" i="5"/>
  <c r="R10" i="5"/>
  <c r="AC10" i="6"/>
  <c r="CD11" i="2"/>
  <c r="AV42" i="5"/>
  <c r="AV54" i="8" s="1"/>
  <c r="AG42" i="6"/>
  <c r="AG67" i="8" s="1"/>
  <c r="DR11" i="5"/>
  <c r="DA43" i="5"/>
  <c r="DA55" i="8" s="1"/>
  <c r="CT42" i="5"/>
  <c r="CT54" i="8" s="1"/>
  <c r="BD4" i="5"/>
  <c r="BD15" i="5"/>
  <c r="CN42" i="5"/>
  <c r="CN54" i="8" s="1"/>
  <c r="BE42" i="6"/>
  <c r="BE67" i="8" s="1"/>
  <c r="BG42" i="6"/>
  <c r="BG67" i="8" s="1"/>
  <c r="BF10" i="2"/>
  <c r="DF11" i="5"/>
  <c r="CZ11" i="5"/>
  <c r="T42" i="6"/>
  <c r="T67" i="8" s="1"/>
  <c r="Q4" i="5"/>
  <c r="X10" i="5"/>
  <c r="AJ10" i="6"/>
  <c r="BZ10" i="2"/>
  <c r="CM42" i="5"/>
  <c r="CM54" i="8" s="1"/>
  <c r="DP14" i="5"/>
  <c r="DP23" i="5"/>
  <c r="DP21" i="5"/>
  <c r="CQ42" i="5"/>
  <c r="CQ54" i="8" s="1"/>
  <c r="AJ14" i="5"/>
  <c r="AN15" i="5"/>
  <c r="BM14" i="5"/>
  <c r="AP14" i="6"/>
  <c r="DJ11" i="2"/>
  <c r="DP11" i="2"/>
  <c r="DK11" i="2"/>
  <c r="BK10" i="3"/>
  <c r="BT10" i="3"/>
  <c r="AO4" i="5"/>
  <c r="CV11" i="5"/>
  <c r="P10" i="5"/>
  <c r="AD10" i="6"/>
  <c r="AI10" i="6"/>
  <c r="EI11" i="2"/>
  <c r="CA10" i="2"/>
  <c r="BG4" i="5"/>
  <c r="BG5" i="5" s="1"/>
  <c r="DL11" i="5"/>
  <c r="AI14" i="5"/>
  <c r="DB43" i="5"/>
  <c r="DB55" i="8" s="1"/>
  <c r="AH14" i="5"/>
  <c r="AF14" i="5"/>
  <c r="BZ14" i="5"/>
  <c r="BR14" i="5"/>
  <c r="AT42" i="5"/>
  <c r="AT54" i="8" s="1"/>
  <c r="CR42" i="5"/>
  <c r="CR54" i="8" s="1"/>
  <c r="DQ11" i="2"/>
  <c r="DL11" i="2"/>
  <c r="AS10" i="5"/>
  <c r="S10" i="5"/>
  <c r="CH10" i="2"/>
  <c r="EE11" i="2"/>
  <c r="BW10" i="2"/>
  <c r="DM11" i="5"/>
  <c r="DE43" i="5"/>
  <c r="DE55" i="8" s="1"/>
  <c r="T15" i="5"/>
  <c r="EI26" i="5"/>
  <c r="AM10" i="3"/>
  <c r="CD11" i="3"/>
  <c r="AW10" i="3"/>
  <c r="BM11" i="3"/>
  <c r="CF11" i="3"/>
  <c r="BP11" i="3"/>
  <c r="R5" i="6" l="1"/>
  <c r="Q5" i="5"/>
  <c r="P5" i="6"/>
  <c r="W5" i="5"/>
  <c r="Y5" i="5"/>
  <c r="AV5" i="6"/>
  <c r="AB5" i="5"/>
  <c r="S15" i="6"/>
  <c r="Z15" i="5"/>
  <c r="CP4" i="5"/>
  <c r="DB5" i="5" s="1"/>
  <c r="CK4" i="5"/>
  <c r="CW5" i="5" s="1"/>
  <c r="O15" i="5"/>
  <c r="AF4" i="5"/>
  <c r="AF5" i="5" s="1"/>
  <c r="X15" i="6"/>
  <c r="CE4" i="5"/>
  <c r="BA15" i="6"/>
  <c r="BO15" i="5"/>
  <c r="CN4" i="5"/>
  <c r="CZ5" i="5" s="1"/>
  <c r="P15" i="5"/>
  <c r="CR4" i="5"/>
  <c r="BC15" i="6"/>
  <c r="U4" i="6"/>
  <c r="AG5" i="6" s="1"/>
  <c r="AD15" i="5"/>
  <c r="W5" i="6"/>
  <c r="AK4" i="5"/>
  <c r="AK5" i="5" s="1"/>
  <c r="BU4" i="5"/>
  <c r="AC15" i="5"/>
  <c r="Z15" i="6"/>
  <c r="V15" i="6"/>
  <c r="CL4" i="5"/>
  <c r="CF4" i="5"/>
  <c r="CF5" i="5" s="1"/>
  <c r="O15" i="6"/>
  <c r="Q4" i="6"/>
  <c r="Q5" i="6" s="1"/>
  <c r="CO4" i="5"/>
  <c r="DA5" i="5" s="1"/>
  <c r="CI4" i="5"/>
  <c r="CU6" i="5" s="1"/>
  <c r="BI15" i="6"/>
  <c r="BX4" i="5"/>
  <c r="BX5" i="5" s="1"/>
  <c r="BZ4" i="5"/>
  <c r="BJ15" i="6"/>
  <c r="AR4" i="6"/>
  <c r="BD5" i="6" s="1"/>
  <c r="AZ15" i="6"/>
  <c r="CJ4" i="5"/>
  <c r="BS15" i="5"/>
  <c r="CT4" i="5"/>
  <c r="DF5" i="5" s="1"/>
  <c r="AJ4" i="5"/>
  <c r="AJ5" i="5" s="1"/>
  <c r="S15" i="5"/>
  <c r="CM4" i="5"/>
  <c r="CY5" i="5" s="1"/>
  <c r="CH4" i="5"/>
  <c r="AO15" i="5"/>
  <c r="O4" i="6"/>
  <c r="O5" i="6" s="1"/>
  <c r="AC4" i="5"/>
  <c r="AC5" i="5" s="1"/>
  <c r="AA15" i="6"/>
  <c r="CV16" i="5"/>
  <c r="AJ15" i="6"/>
  <c r="AQ5" i="6"/>
  <c r="DE16" i="5"/>
  <c r="CY16" i="5"/>
  <c r="CA16" i="5"/>
  <c r="AY15" i="6"/>
  <c r="BT5" i="5"/>
  <c r="DC16" i="5"/>
  <c r="AB5" i="6"/>
  <c r="DB16" i="5"/>
  <c r="AK5" i="6"/>
  <c r="AD5" i="6"/>
  <c r="D4" i="5"/>
  <c r="P5" i="5" s="1"/>
  <c r="AI5" i="6"/>
  <c r="DM53" i="8"/>
  <c r="DM42" i="5"/>
  <c r="DM54" i="8" s="1"/>
  <c r="DM43" i="5"/>
  <c r="DM55" i="8" s="1"/>
  <c r="DM45" i="5"/>
  <c r="FF31" i="5"/>
  <c r="FF32" i="5"/>
  <c r="FF33" i="5"/>
  <c r="FC32" i="5"/>
  <c r="FC33" i="5"/>
  <c r="FC31" i="5"/>
  <c r="FI32" i="5"/>
  <c r="FI31" i="5"/>
  <c r="FI33" i="5"/>
  <c r="DP42" i="5"/>
  <c r="DP54" i="8" s="1"/>
  <c r="DP45" i="5"/>
  <c r="DP57" i="8" s="1"/>
  <c r="DP53" i="8"/>
  <c r="DP43" i="5"/>
  <c r="DP55" i="8" s="1"/>
  <c r="AB10" i="3"/>
  <c r="CJ11" i="3"/>
  <c r="AG10" i="3"/>
  <c r="CO11" i="3"/>
  <c r="AL10" i="3"/>
  <c r="CT11" i="3"/>
  <c r="AI10" i="3"/>
  <c r="CQ11" i="3"/>
  <c r="ED26" i="5"/>
  <c r="ED27" i="5"/>
  <c r="ED28" i="5"/>
  <c r="ED20" i="5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EC26" i="5"/>
  <c r="EC28" i="5"/>
  <c r="EC20" i="5"/>
  <c r="EC27" i="5"/>
  <c r="EC22" i="5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CQ4" i="5"/>
  <c r="CQ15" i="5"/>
  <c r="CQ16" i="5"/>
  <c r="DC15" i="5"/>
  <c r="DX21" i="5"/>
  <c r="DX23" i="5"/>
  <c r="DX14" i="5"/>
  <c r="DX41" i="5"/>
  <c r="BB15" i="6"/>
  <c r="CA11" i="3"/>
  <c r="BK11" i="3"/>
  <c r="BN4" i="5"/>
  <c r="BN5" i="5" s="1"/>
  <c r="BN15" i="5"/>
  <c r="BN16" i="5"/>
  <c r="DN23" i="5"/>
  <c r="DN14" i="5"/>
  <c r="DN21" i="5"/>
  <c r="W42" i="6"/>
  <c r="W67" i="8" s="1"/>
  <c r="BB4" i="6"/>
  <c r="BW11" i="3"/>
  <c r="BT16" i="5"/>
  <c r="BQ21" i="6"/>
  <c r="DH14" i="5"/>
  <c r="DH21" i="5"/>
  <c r="DH23" i="5"/>
  <c r="AI4" i="5"/>
  <c r="AE4" i="5"/>
  <c r="BJ4" i="6"/>
  <c r="BJ5" i="6" s="1"/>
  <c r="CV5" i="5"/>
  <c r="BX11" i="3"/>
  <c r="BY4" i="5"/>
  <c r="BY16" i="5"/>
  <c r="BY15" i="5"/>
  <c r="DG23" i="5"/>
  <c r="DG21" i="5"/>
  <c r="DG14" i="5"/>
  <c r="DI27" i="5"/>
  <c r="DI22" i="5" s="1"/>
  <c r="DI28" i="5"/>
  <c r="DI20" i="5"/>
  <c r="DU21" i="5" s="1"/>
  <c r="DI26" i="5"/>
  <c r="AX10" i="3"/>
  <c r="AS10" i="3"/>
  <c r="AY4" i="6"/>
  <c r="DS21" i="5"/>
  <c r="DS14" i="5"/>
  <c r="DS23" i="5"/>
  <c r="DS41" i="5"/>
  <c r="BK16" i="5"/>
  <c r="CE11" i="3"/>
  <c r="FJ32" i="5"/>
  <c r="FJ33" i="5"/>
  <c r="FJ31" i="5"/>
  <c r="FH32" i="5"/>
  <c r="FH33" i="5"/>
  <c r="FH31" i="5"/>
  <c r="FM33" i="5"/>
  <c r="FM31" i="5"/>
  <c r="FM32" i="5"/>
  <c r="DN42" i="5"/>
  <c r="DN54" i="8" s="1"/>
  <c r="DN43" i="5"/>
  <c r="DN55" i="8" s="1"/>
  <c r="DN45" i="5"/>
  <c r="DN57" i="8" s="1"/>
  <c r="DN53" i="8"/>
  <c r="EQ28" i="6"/>
  <c r="EQ20" i="6"/>
  <c r="DO42" i="5"/>
  <c r="DO54" i="8" s="1"/>
  <c r="DO45" i="5"/>
  <c r="DO57" i="8" s="1"/>
  <c r="DO43" i="5"/>
  <c r="DO55" i="8" s="1"/>
  <c r="DO53" i="8"/>
  <c r="AF10" i="3"/>
  <c r="CN11" i="3"/>
  <c r="AK10" i="3"/>
  <c r="CS11" i="3"/>
  <c r="DZ26" i="5"/>
  <c r="DZ27" i="5"/>
  <c r="DZ28" i="5"/>
  <c r="DZ20" i="5"/>
  <c r="CH27" i="6"/>
  <c r="CH22" i="6" s="1"/>
  <c r="CH26" i="6"/>
  <c r="CH20" i="6"/>
  <c r="CE26" i="6"/>
  <c r="CE27" i="6"/>
  <c r="CE22" i="6" s="1"/>
  <c r="CE20" i="6"/>
  <c r="DW28" i="5"/>
  <c r="DW20" i="5"/>
  <c r="EI21" i="5" s="1"/>
  <c r="DW26" i="5"/>
  <c r="DW27" i="5"/>
  <c r="EA20" i="5"/>
  <c r="EA27" i="5"/>
  <c r="EA26" i="5"/>
  <c r="EA28" i="5"/>
  <c r="AF15" i="5"/>
  <c r="AR15" i="5"/>
  <c r="AH4" i="5"/>
  <c r="AH15" i="5"/>
  <c r="AT15" i="5"/>
  <c r="BM4" i="5"/>
  <c r="BM15" i="5"/>
  <c r="BM16" i="5"/>
  <c r="DP16" i="5"/>
  <c r="DP17" i="5"/>
  <c r="DP15" i="5"/>
  <c r="DP4" i="5"/>
  <c r="BA5" i="5"/>
  <c r="AU15" i="5"/>
  <c r="BU5" i="5"/>
  <c r="BK21" i="6"/>
  <c r="BV21" i="6"/>
  <c r="DK21" i="5"/>
  <c r="DK14" i="5"/>
  <c r="DK23" i="5"/>
  <c r="AS5" i="5"/>
  <c r="AG5" i="5"/>
  <c r="DY14" i="5"/>
  <c r="DY23" i="5"/>
  <c r="DY21" i="5"/>
  <c r="DY41" i="5"/>
  <c r="CP15" i="5"/>
  <c r="CP16" i="5"/>
  <c r="DB15" i="5"/>
  <c r="CW16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CM15" i="5"/>
  <c r="CM16" i="5"/>
  <c r="CY15" i="5"/>
  <c r="CK16" i="5"/>
  <c r="CK15" i="5"/>
  <c r="CW15" i="5"/>
  <c r="DV23" i="5"/>
  <c r="DV21" i="5"/>
  <c r="DV14" i="5"/>
  <c r="DV41" i="5"/>
  <c r="AL15" i="5"/>
  <c r="AX15" i="5"/>
  <c r="AT15" i="6"/>
  <c r="AL15" i="6"/>
  <c r="AM15" i="6"/>
  <c r="X4" i="6"/>
  <c r="AZ4" i="6"/>
  <c r="AZ5" i="6" s="1"/>
  <c r="EI27" i="5"/>
  <c r="CU16" i="5"/>
  <c r="CI16" i="5"/>
  <c r="CI15" i="5"/>
  <c r="CU15" i="5"/>
  <c r="CJ15" i="5"/>
  <c r="CJ16" i="5"/>
  <c r="CV15" i="5"/>
  <c r="DF16" i="5"/>
  <c r="BU11" i="3"/>
  <c r="CH11" i="3"/>
  <c r="BE5" i="5"/>
  <c r="DQ17" i="5"/>
  <c r="DQ16" i="5"/>
  <c r="DQ15" i="5"/>
  <c r="DQ4" i="5"/>
  <c r="CG4" i="5"/>
  <c r="CG16" i="5"/>
  <c r="CG15" i="5"/>
  <c r="DL14" i="5"/>
  <c r="DL23" i="5"/>
  <c r="DL21" i="5"/>
  <c r="AL4" i="5"/>
  <c r="CB4" i="5"/>
  <c r="AT4" i="6"/>
  <c r="AT5" i="6" s="1"/>
  <c r="BI4" i="6"/>
  <c r="BI5" i="6" s="1"/>
  <c r="EH14" i="5"/>
  <c r="EH23" i="5"/>
  <c r="EH21" i="5"/>
  <c r="EH41" i="5"/>
  <c r="CT15" i="5"/>
  <c r="CT16" i="5"/>
  <c r="DF15" i="5"/>
  <c r="CS4" i="5"/>
  <c r="CS16" i="5"/>
  <c r="CS15" i="5"/>
  <c r="DE15" i="5"/>
  <c r="CG11" i="3"/>
  <c r="BE15" i="6"/>
  <c r="BF15" i="6"/>
  <c r="CZ16" i="5"/>
  <c r="FK33" i="5"/>
  <c r="FK31" i="5"/>
  <c r="FK32" i="5"/>
  <c r="FN33" i="5"/>
  <c r="FN32" i="5"/>
  <c r="FN31" i="5"/>
  <c r="AJ10" i="3"/>
  <c r="CR11" i="3"/>
  <c r="AD10" i="3"/>
  <c r="CL11" i="3"/>
  <c r="AA10" i="3"/>
  <c r="CI11" i="3"/>
  <c r="EU28" i="6"/>
  <c r="EU20" i="6"/>
  <c r="CG20" i="6"/>
  <c r="CG26" i="6"/>
  <c r="CG27" i="6"/>
  <c r="CG22" i="6" s="1"/>
  <c r="BZ20" i="6"/>
  <c r="BZ27" i="6"/>
  <c r="BZ22" i="6" s="1"/>
  <c r="BZ26" i="6"/>
  <c r="ET28" i="6"/>
  <c r="ET20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DR21" i="5"/>
  <c r="DR14" i="5"/>
  <c r="DR23" i="5"/>
  <c r="DR41" i="5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DM23" i="5"/>
  <c r="DM21" i="5"/>
  <c r="DM14" i="5"/>
  <c r="AR10" i="3"/>
  <c r="N4" i="5"/>
  <c r="Z5" i="5" s="1"/>
  <c r="DU14" i="5"/>
  <c r="DU23" i="5"/>
  <c r="DU41" i="5"/>
  <c r="EI14" i="5"/>
  <c r="EI23" i="5"/>
  <c r="EI41" i="5"/>
  <c r="BV11" i="3"/>
  <c r="CF15" i="5"/>
  <c r="CF16" i="5"/>
  <c r="BQ5" i="5"/>
  <c r="BQ6" i="5"/>
  <c r="BS11" i="3"/>
  <c r="DO28" i="5"/>
  <c r="DO27" i="5"/>
  <c r="DO20" i="5"/>
  <c r="DO26" i="5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EE27" i="5"/>
  <c r="EE22" i="5" s="1"/>
  <c r="EE26" i="5"/>
  <c r="EE28" i="5"/>
  <c r="EE20" i="5"/>
  <c r="DG53" i="8"/>
  <c r="DG45" i="5"/>
  <c r="DG43" i="5"/>
  <c r="DG55" i="8" s="1"/>
  <c r="DG42" i="5"/>
  <c r="DG54" i="8" s="1"/>
  <c r="AC10" i="3"/>
  <c r="CK11" i="3"/>
  <c r="AH10" i="3"/>
  <c r="CP11" i="3"/>
  <c r="AE10" i="3"/>
  <c r="CM11" i="3"/>
  <c r="EG27" i="5"/>
  <c r="EG20" i="5"/>
  <c r="EG28" i="5"/>
  <c r="EG26" i="5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DK42" i="5"/>
  <c r="DK54" i="8" s="1"/>
  <c r="DK45" i="5"/>
  <c r="DK43" i="5"/>
  <c r="DK55" i="8" s="1"/>
  <c r="DK53" i="8"/>
  <c r="BZ16" i="5"/>
  <c r="BZ15" i="5"/>
  <c r="BR11" i="3"/>
  <c r="BP21" i="6"/>
  <c r="BT21" i="6"/>
  <c r="BJ66" i="8"/>
  <c r="BJ42" i="6"/>
  <c r="BJ67" i="8" s="1"/>
  <c r="AT10" i="3"/>
  <c r="DT23" i="5"/>
  <c r="DT14" i="5"/>
  <c r="DT21" i="5"/>
  <c r="DT41" i="5"/>
  <c r="CO15" i="5"/>
  <c r="CO16" i="5"/>
  <c r="DA15" i="5"/>
  <c r="EB21" i="5"/>
  <c r="EB23" i="5"/>
  <c r="EB14" i="5"/>
  <c r="EB41" i="5"/>
  <c r="BG4" i="6"/>
  <c r="BG5" i="6" s="1"/>
  <c r="BG15" i="6"/>
  <c r="DA16" i="5"/>
  <c r="BT11" i="3"/>
  <c r="BQ11" i="3"/>
  <c r="DJ14" i="5"/>
  <c r="DJ23" i="5"/>
  <c r="DJ21" i="5"/>
  <c r="AP10" i="3"/>
  <c r="AU5" i="6"/>
  <c r="CX16" i="5"/>
  <c r="CL16" i="5"/>
  <c r="CL15" i="5"/>
  <c r="CX15" i="5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CN16" i="5"/>
  <c r="CN15" i="5"/>
  <c r="CZ15" i="5"/>
  <c r="AH15" i="6"/>
  <c r="BN11" i="3"/>
  <c r="AP15" i="5"/>
  <c r="DQ42" i="5"/>
  <c r="DQ54" i="8" s="1"/>
  <c r="DQ43" i="5"/>
  <c r="DQ55" i="8" s="1"/>
  <c r="DQ45" i="5"/>
  <c r="DQ57" i="8" s="1"/>
  <c r="DQ53" i="8"/>
  <c r="BX16" i="5"/>
  <c r="BX15" i="5"/>
  <c r="BS4" i="5"/>
  <c r="BS5" i="5" s="1"/>
  <c r="BS21" i="6"/>
  <c r="AA4" i="5"/>
  <c r="AM4" i="6"/>
  <c r="AM5" i="6" s="1"/>
  <c r="DD16" i="5"/>
  <c r="CR16" i="5"/>
  <c r="CR15" i="5"/>
  <c r="DD15" i="5"/>
  <c r="AN5" i="5"/>
  <c r="BM14" i="6"/>
  <c r="BR14" i="6"/>
  <c r="BL14" i="6"/>
  <c r="BS14" i="6"/>
  <c r="BO14" i="6"/>
  <c r="BU14" i="6"/>
  <c r="CH5" i="5" l="1"/>
  <c r="CQ5" i="5"/>
  <c r="AC5" i="6"/>
  <c r="BU6" i="5"/>
  <c r="AW5" i="5"/>
  <c r="CK5" i="5"/>
  <c r="CM5" i="5"/>
  <c r="CU5" i="5"/>
  <c r="CI5" i="5"/>
  <c r="DD6" i="5"/>
  <c r="CR5" i="5"/>
  <c r="CL5" i="5"/>
  <c r="CX5" i="5"/>
  <c r="AR5" i="6"/>
  <c r="CJ5" i="5"/>
  <c r="CV6" i="5"/>
  <c r="U5" i="6"/>
  <c r="CJ6" i="5"/>
  <c r="CT5" i="5"/>
  <c r="DD5" i="5"/>
  <c r="CF6" i="5"/>
  <c r="AV5" i="5"/>
  <c r="CR6" i="5"/>
  <c r="BP6" i="5"/>
  <c r="AR5" i="5"/>
  <c r="BX6" i="5"/>
  <c r="CN6" i="5"/>
  <c r="BT6" i="5"/>
  <c r="AA5" i="6"/>
  <c r="AO5" i="5"/>
  <c r="CK6" i="5"/>
  <c r="CX6" i="5"/>
  <c r="BL6" i="5"/>
  <c r="DB6" i="5"/>
  <c r="AE5" i="6"/>
  <c r="DE6" i="5"/>
  <c r="BO15" i="6"/>
  <c r="BO16" i="6"/>
  <c r="BL16" i="6"/>
  <c r="BL15" i="6"/>
  <c r="BU15" i="6"/>
  <c r="BU16" i="6"/>
  <c r="BS16" i="6"/>
  <c r="BS15" i="6"/>
  <c r="BR16" i="6"/>
  <c r="BR15" i="6"/>
  <c r="BM15" i="6"/>
  <c r="BM16" i="6"/>
  <c r="DL42" i="5"/>
  <c r="DL54" i="8" s="1"/>
  <c r="DL53" i="8"/>
  <c r="DL45" i="5"/>
  <c r="DL43" i="5"/>
  <c r="DL55" i="8" s="1"/>
  <c r="BP42" i="6"/>
  <c r="BP67" i="8" s="1"/>
  <c r="BP66" i="8"/>
  <c r="BP43" i="6"/>
  <c r="BP68" i="8" s="1"/>
  <c r="CR20" i="6"/>
  <c r="CR26" i="6"/>
  <c r="CR27" i="6"/>
  <c r="CR22" i="6" s="1"/>
  <c r="DD26" i="6"/>
  <c r="CT20" i="6"/>
  <c r="CT26" i="6"/>
  <c r="CT27" i="6"/>
  <c r="CT22" i="6" s="1"/>
  <c r="DF26" i="6"/>
  <c r="BS66" i="8"/>
  <c r="BS43" i="6"/>
  <c r="BS68" i="8" s="1"/>
  <c r="BS42" i="6"/>
  <c r="BS67" i="8" s="1"/>
  <c r="CL27" i="6"/>
  <c r="CL22" i="6" s="1"/>
  <c r="CL26" i="6"/>
  <c r="CL20" i="6"/>
  <c r="CX26" i="6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EF27" i="5"/>
  <c r="EF22" i="5" s="1"/>
  <c r="EF26" i="5"/>
  <c r="EF20" i="5"/>
  <c r="EF28" i="5"/>
  <c r="EB45" i="5"/>
  <c r="EB57" i="8" s="1"/>
  <c r="EB53" i="8"/>
  <c r="EB43" i="5"/>
  <c r="EB55" i="8" s="1"/>
  <c r="EB42" i="5"/>
  <c r="EB54" i="8" s="1"/>
  <c r="DT45" i="5"/>
  <c r="DT57" i="8" s="1"/>
  <c r="DT43" i="5"/>
  <c r="DT55" i="8" s="1"/>
  <c r="DT42" i="5"/>
  <c r="DT54" i="8" s="1"/>
  <c r="DT53" i="8"/>
  <c r="DF27" i="6"/>
  <c r="EG21" i="5"/>
  <c r="EG23" i="5"/>
  <c r="EG14" i="5"/>
  <c r="EG41" i="5"/>
  <c r="BB5" i="6"/>
  <c r="AP5" i="6"/>
  <c r="EI17" i="5"/>
  <c r="EI4" i="5"/>
  <c r="DU17" i="5"/>
  <c r="DU4" i="5"/>
  <c r="DM16" i="5"/>
  <c r="DM17" i="5"/>
  <c r="DM15" i="5"/>
  <c r="DM4" i="5"/>
  <c r="DR43" i="5"/>
  <c r="DR55" i="8" s="1"/>
  <c r="DR42" i="5"/>
  <c r="DR54" i="8" s="1"/>
  <c r="DR53" i="8"/>
  <c r="DR45" i="5"/>
  <c r="DR57" i="8" s="1"/>
  <c r="CC6" i="5"/>
  <c r="CC5" i="5"/>
  <c r="EU23" i="6"/>
  <c r="EU14" i="6"/>
  <c r="EU41" i="6"/>
  <c r="EH43" i="5"/>
  <c r="EH55" i="8" s="1"/>
  <c r="EH45" i="5"/>
  <c r="EH57" i="8" s="1"/>
  <c r="EH42" i="5"/>
  <c r="EH54" i="8" s="1"/>
  <c r="EH53" i="8"/>
  <c r="AL5" i="5"/>
  <c r="AX5" i="5"/>
  <c r="DQ5" i="5"/>
  <c r="DQ6" i="5"/>
  <c r="DQ7" i="5"/>
  <c r="CW27" i="6"/>
  <c r="CD6" i="5"/>
  <c r="CD5" i="5"/>
  <c r="DA6" i="5"/>
  <c r="DK16" i="5"/>
  <c r="DK15" i="5"/>
  <c r="DK17" i="5"/>
  <c r="DK4" i="5"/>
  <c r="EA14" i="5"/>
  <c r="EA23" i="5"/>
  <c r="EA21" i="5"/>
  <c r="EA41" i="5"/>
  <c r="DW21" i="5"/>
  <c r="DW14" i="5"/>
  <c r="DW23" i="5"/>
  <c r="DW41" i="5"/>
  <c r="CE21" i="6"/>
  <c r="CH21" i="6"/>
  <c r="DZ23" i="5"/>
  <c r="DZ21" i="5"/>
  <c r="DZ14" i="5"/>
  <c r="DZ41" i="5"/>
  <c r="DX42" i="5"/>
  <c r="DX54" i="8" s="1"/>
  <c r="DX45" i="5"/>
  <c r="DX57" i="8" s="1"/>
  <c r="DX43" i="5"/>
  <c r="DX55" i="8" s="1"/>
  <c r="DX53" i="8"/>
  <c r="CZ6" i="5"/>
  <c r="CA21" i="6"/>
  <c r="CD21" i="6"/>
  <c r="CC21" i="6"/>
  <c r="BZ6" i="5"/>
  <c r="CN5" i="5"/>
  <c r="CH6" i="5"/>
  <c r="CV27" i="6"/>
  <c r="CM26" i="6"/>
  <c r="CM27" i="6"/>
  <c r="CM22" i="6" s="1"/>
  <c r="CM20" i="6"/>
  <c r="CY26" i="6"/>
  <c r="BN66" i="8"/>
  <c r="BN43" i="6"/>
  <c r="BN68" i="8" s="1"/>
  <c r="BN42" i="6"/>
  <c r="BN67" i="8" s="1"/>
  <c r="CI27" i="6"/>
  <c r="CI22" i="6" s="1"/>
  <c r="CI20" i="6"/>
  <c r="CI26" i="6"/>
  <c r="CU26" i="6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DI43" i="5"/>
  <c r="DI55" i="8" s="1"/>
  <c r="DI53" i="8"/>
  <c r="DI45" i="5"/>
  <c r="DI42" i="5"/>
  <c r="DI54" i="8" s="1"/>
  <c r="AA5" i="5"/>
  <c r="AM5" i="5"/>
  <c r="DJ16" i="5"/>
  <c r="DJ15" i="5"/>
  <c r="DJ17" i="5"/>
  <c r="DJ4" i="5"/>
  <c r="EB16" i="5"/>
  <c r="EB15" i="5"/>
  <c r="EB17" i="5"/>
  <c r="EB4" i="5"/>
  <c r="CU27" i="6"/>
  <c r="CF21" i="6"/>
  <c r="EG22" i="5"/>
  <c r="EE21" i="5"/>
  <c r="EE14" i="5"/>
  <c r="EE23" i="5"/>
  <c r="EE41" i="5"/>
  <c r="DO23" i="5"/>
  <c r="DO14" i="5"/>
  <c r="DO21" i="5"/>
  <c r="EI45" i="5"/>
  <c r="EI57" i="8" s="1"/>
  <c r="EI53" i="8"/>
  <c r="DU42" i="5"/>
  <c r="DU54" i="8" s="1"/>
  <c r="DU43" i="5"/>
  <c r="DU55" i="8" s="1"/>
  <c r="DU45" i="5"/>
  <c r="DU57" i="8" s="1"/>
  <c r="DU53" i="8"/>
  <c r="BO5" i="5"/>
  <c r="BO6" i="5"/>
  <c r="CL6" i="5"/>
  <c r="BE5" i="6"/>
  <c r="BZ21" i="6"/>
  <c r="CG21" i="6"/>
  <c r="CG5" i="5"/>
  <c r="CG6" i="5"/>
  <c r="X5" i="6"/>
  <c r="AJ5" i="6"/>
  <c r="DV43" i="5"/>
  <c r="DV55" i="8" s="1"/>
  <c r="DV42" i="5"/>
  <c r="DV54" i="8" s="1"/>
  <c r="DV45" i="5"/>
  <c r="DV57" i="8" s="1"/>
  <c r="DV53" i="8"/>
  <c r="AP5" i="5"/>
  <c r="CW6" i="5"/>
  <c r="AH5" i="5"/>
  <c r="AT5" i="5"/>
  <c r="DC6" i="5"/>
  <c r="DS43" i="5"/>
  <c r="DS55" i="8" s="1"/>
  <c r="DS42" i="5"/>
  <c r="DS54" i="8" s="1"/>
  <c r="DS53" i="8"/>
  <c r="DS45" i="5"/>
  <c r="DS57" i="8" s="1"/>
  <c r="DI21" i="5"/>
  <c r="DI14" i="5"/>
  <c r="DI23" i="5"/>
  <c r="DG17" i="5"/>
  <c r="DG16" i="5"/>
  <c r="DG15" i="5"/>
  <c r="DG4" i="5"/>
  <c r="CI6" i="5"/>
  <c r="CA6" i="5"/>
  <c r="AE5" i="5"/>
  <c r="AQ5" i="5"/>
  <c r="CM6" i="5"/>
  <c r="AL5" i="6"/>
  <c r="BN6" i="5"/>
  <c r="AH5" i="6"/>
  <c r="DX15" i="5"/>
  <c r="DX16" i="5"/>
  <c r="DX17" i="5"/>
  <c r="DX4" i="5"/>
  <c r="ED22" i="5"/>
  <c r="BZ5" i="5"/>
  <c r="CO6" i="5"/>
  <c r="DD27" i="6"/>
  <c r="CQ27" i="6"/>
  <c r="CQ22" i="6" s="1"/>
  <c r="CQ26" i="6"/>
  <c r="CQ20" i="6"/>
  <c r="DC26" i="6"/>
  <c r="CO26" i="6"/>
  <c r="CO20" i="6"/>
  <c r="CO27" i="6"/>
  <c r="CO22" i="6" s="1"/>
  <c r="DA26" i="6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CS20" i="6"/>
  <c r="CS27" i="6"/>
  <c r="CS22" i="6" s="1"/>
  <c r="CS26" i="6"/>
  <c r="DE26" i="6"/>
  <c r="CN27" i="6"/>
  <c r="CN22" i="6" s="1"/>
  <c r="CN26" i="6"/>
  <c r="CN20" i="6"/>
  <c r="CZ26" i="6"/>
  <c r="BM42" i="6"/>
  <c r="BM67" i="8" s="1"/>
  <c r="BM66" i="8"/>
  <c r="BM43" i="6"/>
  <c r="BM68" i="8" s="1"/>
  <c r="EJ20" i="5"/>
  <c r="EJ27" i="5"/>
  <c r="EJ22" i="5" s="1"/>
  <c r="EJ26" i="5"/>
  <c r="EJ28" i="5"/>
  <c r="DT16" i="5"/>
  <c r="DT15" i="5"/>
  <c r="DT17" i="5"/>
  <c r="DT4" i="5"/>
  <c r="BP14" i="6"/>
  <c r="CX27" i="6"/>
  <c r="CB21" i="6"/>
  <c r="BX22" i="6"/>
  <c r="BK6" i="5"/>
  <c r="DO22" i="5"/>
  <c r="DC27" i="6"/>
  <c r="DR15" i="5"/>
  <c r="DR16" i="5"/>
  <c r="DR17" i="5"/>
  <c r="DR4" i="5"/>
  <c r="BW6" i="5"/>
  <c r="ET23" i="6"/>
  <c r="ET14" i="6"/>
  <c r="ET41" i="6"/>
  <c r="ER20" i="6"/>
  <c r="ER28" i="6"/>
  <c r="CS5" i="5"/>
  <c r="CS6" i="5"/>
  <c r="DE5" i="5"/>
  <c r="CB5" i="5"/>
  <c r="CB6" i="5"/>
  <c r="EI22" i="5"/>
  <c r="DA27" i="6"/>
  <c r="DV17" i="5"/>
  <c r="DV16" i="5"/>
  <c r="DV15" i="5"/>
  <c r="DV4" i="5"/>
  <c r="DY15" i="5"/>
  <c r="DY16" i="5"/>
  <c r="DY17" i="5"/>
  <c r="DY4" i="5"/>
  <c r="CZ27" i="6"/>
  <c r="BK14" i="6"/>
  <c r="DW22" i="5"/>
  <c r="DZ22" i="5"/>
  <c r="AY5" i="6"/>
  <c r="BS6" i="5"/>
  <c r="AI5" i="5"/>
  <c r="AU5" i="5"/>
  <c r="DH16" i="5"/>
  <c r="DH15" i="5"/>
  <c r="DH17" i="5"/>
  <c r="DH4" i="5"/>
  <c r="CY6" i="5"/>
  <c r="DN16" i="5"/>
  <c r="DN15" i="5"/>
  <c r="DN17" i="5"/>
  <c r="DN4" i="5"/>
  <c r="BN14" i="6"/>
  <c r="BV5" i="5"/>
  <c r="BV6" i="5"/>
  <c r="DF6" i="5"/>
  <c r="CE5" i="5"/>
  <c r="CO5" i="5"/>
  <c r="CP5" i="5"/>
  <c r="BR42" i="6"/>
  <c r="BR67" i="8" s="1"/>
  <c r="BR43" i="6"/>
  <c r="BR68" i="8" s="1"/>
  <c r="BR66" i="8"/>
  <c r="CP26" i="6"/>
  <c r="CP20" i="6"/>
  <c r="CP27" i="6"/>
  <c r="CP22" i="6" s="1"/>
  <c r="DB26" i="6"/>
  <c r="CK20" i="6"/>
  <c r="CK27" i="6"/>
  <c r="CK22" i="6" s="1"/>
  <c r="CK26" i="6"/>
  <c r="CW26" i="6"/>
  <c r="BT10" i="6"/>
  <c r="BT11" i="6"/>
  <c r="BO10" i="6"/>
  <c r="BO4" i="6"/>
  <c r="BO11" i="6"/>
  <c r="BL10" i="6"/>
  <c r="BL4" i="6"/>
  <c r="BL11" i="6"/>
  <c r="BQ10" i="6"/>
  <c r="BQ11" i="6"/>
  <c r="CJ27" i="6"/>
  <c r="CJ20" i="6"/>
  <c r="CJ26" i="6"/>
  <c r="CV26" i="6"/>
  <c r="BQ42" i="6"/>
  <c r="BQ67" i="8" s="1"/>
  <c r="BQ66" i="8"/>
  <c r="BQ43" i="6"/>
  <c r="BQ68" i="8" s="1"/>
  <c r="ES28" i="6"/>
  <c r="ES20" i="6"/>
  <c r="DH42" i="5"/>
  <c r="DH54" i="8" s="1"/>
  <c r="DH43" i="5"/>
  <c r="DH55" i="8" s="1"/>
  <c r="DH53" i="8"/>
  <c r="DH45" i="5"/>
  <c r="DJ42" i="5"/>
  <c r="DJ54" i="8" s="1"/>
  <c r="DJ45" i="5"/>
  <c r="DJ53" i="8"/>
  <c r="DJ43" i="5"/>
  <c r="DJ55" i="8" s="1"/>
  <c r="DB27" i="6"/>
  <c r="BT14" i="6"/>
  <c r="BX21" i="6"/>
  <c r="BW21" i="6"/>
  <c r="BR5" i="5"/>
  <c r="BR6" i="5"/>
  <c r="EH15" i="5"/>
  <c r="EH17" i="5"/>
  <c r="EH16" i="5"/>
  <c r="EH4" i="5"/>
  <c r="DL17" i="5"/>
  <c r="DL15" i="5"/>
  <c r="DL16" i="5"/>
  <c r="DL4" i="5"/>
  <c r="CA5" i="5"/>
  <c r="CY27" i="6"/>
  <c r="BA5" i="6"/>
  <c r="DY43" i="5"/>
  <c r="DY55" i="8" s="1"/>
  <c r="DY42" i="5"/>
  <c r="DY54" i="8" s="1"/>
  <c r="DY45" i="5"/>
  <c r="DY57" i="8" s="1"/>
  <c r="DY53" i="8"/>
  <c r="BV14" i="6"/>
  <c r="DP6" i="5"/>
  <c r="DP5" i="5"/>
  <c r="DP7" i="5"/>
  <c r="BM5" i="5"/>
  <c r="BM6" i="5"/>
  <c r="EA22" i="5"/>
  <c r="EQ23" i="6"/>
  <c r="EQ14" i="6"/>
  <c r="EQ41" i="6"/>
  <c r="DS17" i="5"/>
  <c r="DS16" i="5"/>
  <c r="DS15" i="5"/>
  <c r="DS4" i="5"/>
  <c r="BY5" i="5"/>
  <c r="BY6" i="5"/>
  <c r="BQ14" i="6"/>
  <c r="BF5" i="6"/>
  <c r="CQ6" i="5"/>
  <c r="DC5" i="5"/>
  <c r="EC21" i="5"/>
  <c r="EC23" i="5"/>
  <c r="EC14" i="5"/>
  <c r="EC41" i="5"/>
  <c r="BY21" i="6"/>
  <c r="ED21" i="5"/>
  <c r="ED14" i="5"/>
  <c r="ED23" i="5"/>
  <c r="ED41" i="5"/>
  <c r="CE6" i="5"/>
  <c r="DE27" i="6"/>
  <c r="CT6" i="5"/>
  <c r="CP6" i="5"/>
  <c r="CA14" i="6"/>
  <c r="EI43" i="5" l="1"/>
  <c r="EI55" i="8" s="1"/>
  <c r="BV4" i="6"/>
  <c r="BV5" i="6" s="1"/>
  <c r="BP4" i="6"/>
  <c r="BP5" i="6" s="1"/>
  <c r="DU15" i="5"/>
  <c r="EI16" i="5"/>
  <c r="CV44" i="5"/>
  <c r="CV56" i="8" s="1"/>
  <c r="EI42" i="5"/>
  <c r="EI54" i="8" s="1"/>
  <c r="BX44" i="5"/>
  <c r="BX56" i="8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CL44" i="5"/>
  <c r="CL56" i="8" s="1"/>
  <c r="DK44" i="5"/>
  <c r="DK56" i="8" s="1"/>
  <c r="CN44" i="5"/>
  <c r="CN56" i="8" s="1"/>
  <c r="BO6" i="6"/>
  <c r="BO5" i="6"/>
  <c r="CK21" i="6"/>
  <c r="CW21" i="6"/>
  <c r="CP21" i="6"/>
  <c r="DB21" i="6"/>
  <c r="CJ44" i="5"/>
  <c r="CJ56" i="8" s="1"/>
  <c r="DR5" i="5"/>
  <c r="DR6" i="5"/>
  <c r="DR7" i="5"/>
  <c r="CB14" i="6"/>
  <c r="CX22" i="6"/>
  <c r="DT7" i="5"/>
  <c r="DT6" i="5"/>
  <c r="DT5" i="5"/>
  <c r="CR44" i="5"/>
  <c r="CR56" i="8" s="1"/>
  <c r="DA44" i="5"/>
  <c r="DA56" i="8" s="1"/>
  <c r="DD22" i="6"/>
  <c r="CD44" i="5"/>
  <c r="CD56" i="8" s="1"/>
  <c r="BK44" i="5"/>
  <c r="BK56" i="8" s="1"/>
  <c r="DG6" i="5"/>
  <c r="DG5" i="5"/>
  <c r="DG7" i="5"/>
  <c r="BV44" i="5"/>
  <c r="BV56" i="8" s="1"/>
  <c r="BZ14" i="6"/>
  <c r="CU44" i="5"/>
  <c r="CU56" i="8" s="1"/>
  <c r="CU22" i="6"/>
  <c r="BU6" i="6"/>
  <c r="BU5" i="6"/>
  <c r="CM21" i="6"/>
  <c r="CY21" i="6"/>
  <c r="CF44" i="5"/>
  <c r="CF56" i="8" s="1"/>
  <c r="BO44" i="5"/>
  <c r="BO56" i="8" s="1"/>
  <c r="DB44" i="5"/>
  <c r="DB56" i="8" s="1"/>
  <c r="DZ15" i="5"/>
  <c r="DZ16" i="5"/>
  <c r="DZ17" i="5"/>
  <c r="DZ4" i="5"/>
  <c r="EU17" i="6"/>
  <c r="EU4" i="6"/>
  <c r="BL44" i="5"/>
  <c r="BL56" i="8" s="1"/>
  <c r="DD44" i="5"/>
  <c r="DD56" i="8" s="1"/>
  <c r="CL21" i="6"/>
  <c r="CX21" i="6"/>
  <c r="DL44" i="5"/>
  <c r="DL56" i="8" s="1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DE22" i="6"/>
  <c r="ED53" i="8"/>
  <c r="ED42" i="5"/>
  <c r="ED54" i="8" s="1"/>
  <c r="ED45" i="5"/>
  <c r="ED57" i="8" s="1"/>
  <c r="ED43" i="5"/>
  <c r="ED55" i="8" s="1"/>
  <c r="ED44" i="5"/>
  <c r="ED56" i="8" s="1"/>
  <c r="EC45" i="5"/>
  <c r="EC57" i="8" s="1"/>
  <c r="EC53" i="8"/>
  <c r="EC42" i="5"/>
  <c r="EC54" i="8" s="1"/>
  <c r="EC43" i="5"/>
  <c r="EC55" i="8" s="1"/>
  <c r="EC44" i="5"/>
  <c r="EC56" i="8" s="1"/>
  <c r="CA44" i="5"/>
  <c r="CA56" i="8" s="1"/>
  <c r="DS7" i="5"/>
  <c r="DS6" i="5"/>
  <c r="DS5" i="5"/>
  <c r="DN44" i="5"/>
  <c r="DN56" i="8" s="1"/>
  <c r="BS44" i="5"/>
  <c r="BS56" i="8" s="1"/>
  <c r="CE44" i="5"/>
  <c r="CE56" i="8" s="1"/>
  <c r="DQ44" i="5"/>
  <c r="DQ56" i="8" s="1"/>
  <c r="DH44" i="5"/>
  <c r="DH56" i="8" s="1"/>
  <c r="DH5" i="5"/>
  <c r="DH6" i="5"/>
  <c r="DH7" i="5"/>
  <c r="BK15" i="6"/>
  <c r="BK16" i="6"/>
  <c r="DV7" i="5"/>
  <c r="DV5" i="5"/>
  <c r="DV6" i="5"/>
  <c r="DA22" i="6"/>
  <c r="CZ44" i="5"/>
  <c r="CZ56" i="8" s="1"/>
  <c r="BP15" i="6"/>
  <c r="BP16" i="6"/>
  <c r="CS21" i="6"/>
  <c r="DE21" i="6"/>
  <c r="DM44" i="5"/>
  <c r="DM56" i="8" s="1"/>
  <c r="DX6" i="5"/>
  <c r="DX7" i="5"/>
  <c r="DX5" i="5"/>
  <c r="CS44" i="5"/>
  <c r="CS56" i="8" s="1"/>
  <c r="DS44" i="5"/>
  <c r="DS56" i="8" s="1"/>
  <c r="CB44" i="5"/>
  <c r="CB56" i="8" s="1"/>
  <c r="CQ44" i="5"/>
  <c r="CQ56" i="8" s="1"/>
  <c r="CG14" i="6"/>
  <c r="EE53" i="8"/>
  <c r="EE42" i="5"/>
  <c r="EE54" i="8" s="1"/>
  <c r="EE43" i="5"/>
  <c r="EE55" i="8" s="1"/>
  <c r="EE45" i="5"/>
  <c r="EE57" i="8" s="1"/>
  <c r="EE44" i="5"/>
  <c r="EE56" i="8" s="1"/>
  <c r="CF14" i="6"/>
  <c r="BT44" i="5"/>
  <c r="BT56" i="8" s="1"/>
  <c r="EB7" i="5"/>
  <c r="EB5" i="5"/>
  <c r="EB6" i="5"/>
  <c r="DF44" i="5"/>
  <c r="DF56" i="8" s="1"/>
  <c r="CV22" i="6"/>
  <c r="CC14" i="6"/>
  <c r="DX44" i="5"/>
  <c r="DX56" i="8" s="1"/>
  <c r="BQ44" i="5"/>
  <c r="BQ56" i="8" s="1"/>
  <c r="BR44" i="5"/>
  <c r="BR56" i="8" s="1"/>
  <c r="DO44" i="5"/>
  <c r="DO56" i="8" s="1"/>
  <c r="CE14" i="6"/>
  <c r="DW17" i="5"/>
  <c r="DW16" i="5"/>
  <c r="DW15" i="5"/>
  <c r="DW4" i="5"/>
  <c r="EI5" i="5" s="1"/>
  <c r="DR44" i="5"/>
  <c r="DR56" i="8" s="1"/>
  <c r="DM6" i="5"/>
  <c r="DM5" i="5"/>
  <c r="DM7" i="5"/>
  <c r="CI44" i="5"/>
  <c r="CI56" i="8" s="1"/>
  <c r="DG44" i="5"/>
  <c r="DG56" i="8" s="1"/>
  <c r="BM44" i="5"/>
  <c r="BM56" i="8" s="1"/>
  <c r="CM44" i="5"/>
  <c r="CM56" i="8" s="1"/>
  <c r="CT21" i="6"/>
  <c r="DF21" i="6"/>
  <c r="BP44" i="5"/>
  <c r="BP56" i="8" s="1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EC16" i="5"/>
  <c r="EC17" i="5"/>
  <c r="EC15" i="5"/>
  <c r="EC4" i="5"/>
  <c r="BY44" i="5"/>
  <c r="BY56" i="8" s="1"/>
  <c r="EQ45" i="6"/>
  <c r="EQ70" i="8" s="1"/>
  <c r="EQ66" i="8"/>
  <c r="BV15" i="6"/>
  <c r="BV16" i="6"/>
  <c r="DY44" i="5"/>
  <c r="DY56" i="8" s="1"/>
  <c r="EH7" i="5"/>
  <c r="EH6" i="5"/>
  <c r="EH5" i="5"/>
  <c r="BX14" i="6"/>
  <c r="DB22" i="6"/>
  <c r="CX44" i="5"/>
  <c r="CX56" i="8" s="1"/>
  <c r="DJ44" i="5"/>
  <c r="DJ56" i="8" s="1"/>
  <c r="ES23" i="6"/>
  <c r="ES14" i="6"/>
  <c r="ES41" i="6"/>
  <c r="CJ21" i="6"/>
  <c r="CV21" i="6"/>
  <c r="BL5" i="6"/>
  <c r="BL6" i="6"/>
  <c r="DN6" i="5"/>
  <c r="DN5" i="5"/>
  <c r="DN7" i="5"/>
  <c r="BN44" i="5"/>
  <c r="BN56" i="8" s="1"/>
  <c r="CZ22" i="6"/>
  <c r="ER14" i="6"/>
  <c r="ER23" i="6"/>
  <c r="ER41" i="6"/>
  <c r="ET66" i="8"/>
  <c r="ET45" i="6"/>
  <c r="ET70" i="8" s="1"/>
  <c r="DC22" i="6"/>
  <c r="CK44" i="5"/>
  <c r="CK56" i="8" s="1"/>
  <c r="CN21" i="6"/>
  <c r="CZ21" i="6"/>
  <c r="BM6" i="6"/>
  <c r="BM5" i="6"/>
  <c r="BK4" i="6"/>
  <c r="CO21" i="6"/>
  <c r="DA21" i="6"/>
  <c r="CQ21" i="6"/>
  <c r="DC21" i="6"/>
  <c r="DI16" i="5"/>
  <c r="DI17" i="5"/>
  <c r="DI15" i="5"/>
  <c r="DI4" i="5"/>
  <c r="DU6" i="5" s="1"/>
  <c r="BW44" i="5"/>
  <c r="BW56" i="8" s="1"/>
  <c r="CC44" i="5"/>
  <c r="CC56" i="8" s="1"/>
  <c r="DU44" i="5"/>
  <c r="DU56" i="8" s="1"/>
  <c r="DO17" i="5"/>
  <c r="DO16" i="5"/>
  <c r="DO15" i="5"/>
  <c r="DO4" i="5"/>
  <c r="DI44" i="5"/>
  <c r="DI56" i="8" s="1"/>
  <c r="BR6" i="6"/>
  <c r="BR5" i="6"/>
  <c r="CG44" i="5"/>
  <c r="CG56" i="8" s="1"/>
  <c r="CH14" i="6"/>
  <c r="EA15" i="5"/>
  <c r="EA16" i="5"/>
  <c r="EA17" i="5"/>
  <c r="EA4" i="5"/>
  <c r="DK5" i="5"/>
  <c r="DK6" i="5"/>
  <c r="DK7" i="5"/>
  <c r="CP44" i="5"/>
  <c r="CP56" i="8" s="1"/>
  <c r="BZ44" i="5"/>
  <c r="BZ56" i="8" s="1"/>
  <c r="DU16" i="5"/>
  <c r="EI15" i="5"/>
  <c r="EG44" i="5"/>
  <c r="EG56" i="8" s="1"/>
  <c r="EG45" i="5"/>
  <c r="EG57" i="8" s="1"/>
  <c r="EG43" i="5"/>
  <c r="EG55" i="8" s="1"/>
  <c r="EG53" i="8"/>
  <c r="EG42" i="5"/>
  <c r="EG54" i="8" s="1"/>
  <c r="DT44" i="5"/>
  <c r="DT56" i="8" s="1"/>
  <c r="CH44" i="5"/>
  <c r="CH56" i="8" s="1"/>
  <c r="EF21" i="5"/>
  <c r="EF23" i="5"/>
  <c r="EF14" i="5"/>
  <c r="EF41" i="5"/>
  <c r="CR21" i="6"/>
  <c r="DD21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ED16" i="5"/>
  <c r="ED15" i="5"/>
  <c r="ED17" i="5"/>
  <c r="ED4" i="5"/>
  <c r="CW44" i="5"/>
  <c r="CW56" i="8" s="1"/>
  <c r="EQ17" i="6"/>
  <c r="EQ4" i="6"/>
  <c r="CY22" i="6"/>
  <c r="DL7" i="5"/>
  <c r="DL5" i="5"/>
  <c r="DL6" i="5"/>
  <c r="CY44" i="5"/>
  <c r="CY56" i="8" s="1"/>
  <c r="BW14" i="6"/>
  <c r="BT16" i="6"/>
  <c r="BT15" i="6"/>
  <c r="CJ22" i="6"/>
  <c r="BQ4" i="6"/>
  <c r="BT4" i="6"/>
  <c r="BN4" i="6"/>
  <c r="BN15" i="6"/>
  <c r="BN16" i="6"/>
  <c r="DC44" i="5"/>
  <c r="DC56" i="8" s="1"/>
  <c r="DY5" i="5"/>
  <c r="DY7" i="5"/>
  <c r="DY6" i="5"/>
  <c r="ET17" i="6"/>
  <c r="ET4" i="6"/>
  <c r="CO44" i="5"/>
  <c r="CO56" i="8" s="1"/>
  <c r="CT44" i="5"/>
  <c r="CT56" i="8" s="1"/>
  <c r="EJ14" i="5"/>
  <c r="EJ21" i="5"/>
  <c r="EJ23" i="5"/>
  <c r="EJ41" i="5"/>
  <c r="DV44" i="5"/>
  <c r="DV56" i="8" s="1"/>
  <c r="DE44" i="5"/>
  <c r="DE56" i="8" s="1"/>
  <c r="EI44" i="5"/>
  <c r="EI56" i="8" s="1"/>
  <c r="EE15" i="5"/>
  <c r="EE17" i="5"/>
  <c r="EE16" i="5"/>
  <c r="EE4" i="5"/>
  <c r="DJ7" i="5"/>
  <c r="DJ6" i="5"/>
  <c r="DJ5" i="5"/>
  <c r="BS5" i="6"/>
  <c r="BS6" i="6"/>
  <c r="CI21" i="6"/>
  <c r="CU21" i="6"/>
  <c r="DP44" i="5"/>
  <c r="DP56" i="8" s="1"/>
  <c r="CD14" i="6"/>
  <c r="BU44" i="5"/>
  <c r="BU56" i="8" s="1"/>
  <c r="DZ53" i="8"/>
  <c r="DZ42" i="5"/>
  <c r="DZ54" i="8" s="1"/>
  <c r="DZ43" i="5"/>
  <c r="DZ55" i="8" s="1"/>
  <c r="DZ45" i="5"/>
  <c r="DZ57" i="8" s="1"/>
  <c r="DZ44" i="5"/>
  <c r="DZ56" i="8" s="1"/>
  <c r="DW45" i="5"/>
  <c r="DW57" i="8" s="1"/>
  <c r="DW42" i="5"/>
  <c r="DW54" i="8" s="1"/>
  <c r="DW43" i="5"/>
  <c r="DW55" i="8" s="1"/>
  <c r="DW53" i="8"/>
  <c r="DW44" i="5"/>
  <c r="DW56" i="8" s="1"/>
  <c r="EA53" i="8"/>
  <c r="EA43" i="5"/>
  <c r="EA55" i="8" s="1"/>
  <c r="EA45" i="5"/>
  <c r="EA57" i="8" s="1"/>
  <c r="EA42" i="5"/>
  <c r="EA54" i="8" s="1"/>
  <c r="EA44" i="5"/>
  <c r="EA56" i="8" s="1"/>
  <c r="CW22" i="6"/>
  <c r="EH44" i="5"/>
  <c r="EH56" i="8" s="1"/>
  <c r="EU66" i="8"/>
  <c r="EU45" i="6"/>
  <c r="EU70" i="8" s="1"/>
  <c r="DU7" i="5"/>
  <c r="EI7" i="5"/>
  <c r="EG15" i="5"/>
  <c r="EG17" i="5"/>
  <c r="EG16" i="5"/>
  <c r="EG4" i="5"/>
  <c r="DF22" i="6"/>
  <c r="EB44" i="5"/>
  <c r="EB56" i="8" s="1"/>
  <c r="DE43" i="6"/>
  <c r="DE68" i="8" s="1"/>
  <c r="EK11" i="6"/>
  <c r="DB11" i="6"/>
  <c r="EF11" i="6"/>
  <c r="DU11" i="6"/>
  <c r="EP11" i="6"/>
  <c r="EN11" i="6"/>
  <c r="EI11" i="6"/>
  <c r="CV43" i="6"/>
  <c r="CV68" i="8" s="1"/>
  <c r="BV6" i="6" l="1"/>
  <c r="BP6" i="6"/>
  <c r="DU5" i="5"/>
  <c r="EI6" i="5"/>
  <c r="CB4" i="6"/>
  <c r="CB6" i="6" s="1"/>
  <c r="CF4" i="6"/>
  <c r="CF6" i="6" s="1"/>
  <c r="CH4" i="6"/>
  <c r="CH5" i="6" s="1"/>
  <c r="CI43" i="6"/>
  <c r="CI68" i="8" s="1"/>
  <c r="CI42" i="6"/>
  <c r="CI67" i="8" s="1"/>
  <c r="CI66" i="8"/>
  <c r="CU42" i="6"/>
  <c r="CU67" i="8" s="1"/>
  <c r="CQ11" i="6"/>
  <c r="CQ10" i="6"/>
  <c r="DC10" i="6"/>
  <c r="CL10" i="6"/>
  <c r="CL11" i="6"/>
  <c r="ET11" i="6"/>
  <c r="CX10" i="6"/>
  <c r="CN11" i="6"/>
  <c r="CN10" i="6"/>
  <c r="CZ10" i="6"/>
  <c r="CR43" i="6"/>
  <c r="CR68" i="8" s="1"/>
  <c r="CR66" i="8"/>
  <c r="CR42" i="6"/>
  <c r="CR67" i="8" s="1"/>
  <c r="DD42" i="6"/>
  <c r="DD67" i="8" s="1"/>
  <c r="ED11" i="6"/>
  <c r="EJ17" i="5"/>
  <c r="EJ15" i="5"/>
  <c r="EJ16" i="5"/>
  <c r="EJ4" i="5"/>
  <c r="ET7" i="6"/>
  <c r="CV11" i="6"/>
  <c r="EQ7" i="6"/>
  <c r="EJ11" i="6"/>
  <c r="EF17" i="5"/>
  <c r="EF16" i="5"/>
  <c r="EF15" i="5"/>
  <c r="EF4" i="5"/>
  <c r="DO7" i="5"/>
  <c r="DO6" i="5"/>
  <c r="DO5" i="5"/>
  <c r="DI6" i="5"/>
  <c r="DI5" i="5"/>
  <c r="DI7" i="5"/>
  <c r="CQ14" i="6"/>
  <c r="CO14" i="6"/>
  <c r="ES45" i="6"/>
  <c r="ES70" i="8" s="1"/>
  <c r="ES66" i="8"/>
  <c r="BY15" i="6"/>
  <c r="BY16" i="6"/>
  <c r="DK11" i="6"/>
  <c r="CM14" i="6"/>
  <c r="CK14" i="6"/>
  <c r="CY11" i="6"/>
  <c r="DF43" i="6"/>
  <c r="DF68" i="8" s="1"/>
  <c r="CA6" i="6"/>
  <c r="CA5" i="6"/>
  <c r="DT11" i="6"/>
  <c r="CL66" i="8"/>
  <c r="CL42" i="6"/>
  <c r="CL67" i="8" s="1"/>
  <c r="CL43" i="6"/>
  <c r="CL68" i="8" s="1"/>
  <c r="CX42" i="6"/>
  <c r="CX67" i="8" s="1"/>
  <c r="CM43" i="6"/>
  <c r="CM68" i="8" s="1"/>
  <c r="CM42" i="6"/>
  <c r="CM67" i="8" s="1"/>
  <c r="CM66" i="8"/>
  <c r="CY42" i="6"/>
  <c r="CY67" i="8" s="1"/>
  <c r="CN43" i="6"/>
  <c r="CN68" i="8" s="1"/>
  <c r="CN66" i="8"/>
  <c r="CN42" i="6"/>
  <c r="CN67" i="8" s="1"/>
  <c r="CZ42" i="6"/>
  <c r="CZ67" i="8" s="1"/>
  <c r="CR11" i="6"/>
  <c r="CR10" i="6"/>
  <c r="DD10" i="6"/>
  <c r="CP11" i="6"/>
  <c r="CP10" i="6"/>
  <c r="DB10" i="6"/>
  <c r="CZ43" i="6"/>
  <c r="CZ68" i="8" s="1"/>
  <c r="CY43" i="6"/>
  <c r="CY68" i="8" s="1"/>
  <c r="DI11" i="6"/>
  <c r="EJ42" i="5"/>
  <c r="EJ54" i="8" s="1"/>
  <c r="EJ43" i="5"/>
  <c r="EJ55" i="8" s="1"/>
  <c r="EJ45" i="5"/>
  <c r="EJ57" i="8" s="1"/>
  <c r="EJ53" i="8"/>
  <c r="EJ44" i="5"/>
  <c r="EJ56" i="8" s="1"/>
  <c r="BQ6" i="6"/>
  <c r="BQ5" i="6"/>
  <c r="BW15" i="6"/>
  <c r="BW16" i="6"/>
  <c r="ED6" i="5"/>
  <c r="ED7" i="5"/>
  <c r="ED5" i="5"/>
  <c r="CR14" i="6"/>
  <c r="CN14" i="6"/>
  <c r="ER66" i="8"/>
  <c r="ER45" i="6"/>
  <c r="ER70" i="8" s="1"/>
  <c r="DB43" i="6"/>
  <c r="DB68" i="8" s="1"/>
  <c r="ES17" i="6"/>
  <c r="ES4" i="6"/>
  <c r="EC6" i="5"/>
  <c r="EC7" i="5"/>
  <c r="EC5" i="5"/>
  <c r="EG11" i="6"/>
  <c r="CX11" i="6"/>
  <c r="CC16" i="6"/>
  <c r="CC15" i="6"/>
  <c r="CX43" i="6"/>
  <c r="CX68" i="8" s="1"/>
  <c r="CG4" i="6"/>
  <c r="CG15" i="6"/>
  <c r="CG16" i="6"/>
  <c r="DL11" i="6"/>
  <c r="DM11" i="6"/>
  <c r="CL14" i="6"/>
  <c r="BZ4" i="6"/>
  <c r="BZ16" i="6"/>
  <c r="BZ15" i="6"/>
  <c r="CB15" i="6"/>
  <c r="CB16" i="6"/>
  <c r="EB11" i="6"/>
  <c r="DA11" i="6"/>
  <c r="EH11" i="6"/>
  <c r="DD11" i="6"/>
  <c r="CJ42" i="6"/>
  <c r="CJ67" i="8" s="1"/>
  <c r="CJ66" i="8"/>
  <c r="CJ43" i="6"/>
  <c r="CJ68" i="8" s="1"/>
  <c r="CV42" i="6"/>
  <c r="CV67" i="8" s="1"/>
  <c r="CS10" i="6"/>
  <c r="CS11" i="6"/>
  <c r="DE10" i="6"/>
  <c r="CK10" i="6"/>
  <c r="CK11" i="6"/>
  <c r="ES11" i="6"/>
  <c r="CW10" i="6"/>
  <c r="CI10" i="6"/>
  <c r="CI11" i="6"/>
  <c r="CU10" i="6"/>
  <c r="EQ11" i="6"/>
  <c r="CQ42" i="6"/>
  <c r="CQ67" i="8" s="1"/>
  <c r="CQ66" i="8"/>
  <c r="CQ43" i="6"/>
  <c r="CQ68" i="8" s="1"/>
  <c r="DC42" i="6"/>
  <c r="DC67" i="8" s="1"/>
  <c r="CO66" i="8"/>
  <c r="CO42" i="6"/>
  <c r="CO67" i="8" s="1"/>
  <c r="CO43" i="6"/>
  <c r="CO68" i="8" s="1"/>
  <c r="DA42" i="6"/>
  <c r="DA67" i="8" s="1"/>
  <c r="DC43" i="6"/>
  <c r="DC68" i="8" s="1"/>
  <c r="EG5" i="5"/>
  <c r="EG7" i="5"/>
  <c r="EG6" i="5"/>
  <c r="CD16" i="6"/>
  <c r="CD15" i="6"/>
  <c r="DC11" i="6"/>
  <c r="EE6" i="5"/>
  <c r="EE5" i="5"/>
  <c r="EE7" i="5"/>
  <c r="DX11" i="6"/>
  <c r="BN6" i="6"/>
  <c r="BN5" i="6"/>
  <c r="BT5" i="6"/>
  <c r="BT6" i="6"/>
  <c r="DN11" i="6"/>
  <c r="BK5" i="6"/>
  <c r="BK6" i="6"/>
  <c r="DD43" i="6"/>
  <c r="DD68" i="8" s="1"/>
  <c r="DW11" i="6"/>
  <c r="DH11" i="6"/>
  <c r="CJ14" i="6"/>
  <c r="EL11" i="6"/>
  <c r="BY4" i="6"/>
  <c r="DW7" i="5"/>
  <c r="DW5" i="5"/>
  <c r="DW6" i="5"/>
  <c r="CE15" i="6"/>
  <c r="CE16" i="6"/>
  <c r="DQ11" i="6"/>
  <c r="CF16" i="6"/>
  <c r="CF15" i="6"/>
  <c r="DS11" i="6"/>
  <c r="CS14" i="6"/>
  <c r="EE11" i="6"/>
  <c r="EM11" i="6"/>
  <c r="EO11" i="6"/>
  <c r="CC4" i="6"/>
  <c r="CZ11" i="6"/>
  <c r="DG11" i="6"/>
  <c r="CT66" i="8"/>
  <c r="CT42" i="6"/>
  <c r="CT67" i="8" s="1"/>
  <c r="CT43" i="6"/>
  <c r="CT68" i="8" s="1"/>
  <c r="DF42" i="6"/>
  <c r="DF67" i="8" s="1"/>
  <c r="CK66" i="8"/>
  <c r="CK43" i="6"/>
  <c r="CK68" i="8" s="1"/>
  <c r="CK42" i="6"/>
  <c r="CK67" i="8" s="1"/>
  <c r="CW42" i="6"/>
  <c r="CW67" i="8" s="1"/>
  <c r="CP43" i="6"/>
  <c r="CP68" i="8" s="1"/>
  <c r="CP42" i="6"/>
  <c r="CP67" i="8" s="1"/>
  <c r="CP66" i="8"/>
  <c r="DB42" i="6"/>
  <c r="DB67" i="8" s="1"/>
  <c r="CM11" i="6"/>
  <c r="CM10" i="6"/>
  <c r="EU11" i="6"/>
  <c r="CY10" i="6"/>
  <c r="CT11" i="6"/>
  <c r="CT10" i="6"/>
  <c r="DF10" i="6"/>
  <c r="CJ11" i="6"/>
  <c r="CJ10" i="6"/>
  <c r="ER11" i="6"/>
  <c r="CV10" i="6"/>
  <c r="CO10" i="6"/>
  <c r="CO11" i="6"/>
  <c r="DA10" i="6"/>
  <c r="CS43" i="6"/>
  <c r="CS68" i="8" s="1"/>
  <c r="CS42" i="6"/>
  <c r="CS67" i="8" s="1"/>
  <c r="CS66" i="8"/>
  <c r="DE42" i="6"/>
  <c r="DE67" i="8" s="1"/>
  <c r="DV11" i="6"/>
  <c r="CI14" i="6"/>
  <c r="EC11" i="6"/>
  <c r="DZ11" i="6"/>
  <c r="CU11" i="6"/>
  <c r="CW43" i="6"/>
  <c r="CW68" i="8" s="1"/>
  <c r="DP11" i="6"/>
  <c r="DJ11" i="6"/>
  <c r="EF53" i="8"/>
  <c r="EF43" i="5"/>
  <c r="EF55" i="8" s="1"/>
  <c r="EF45" i="5"/>
  <c r="EF57" i="8" s="1"/>
  <c r="EF42" i="5"/>
  <c r="EF54" i="8" s="1"/>
  <c r="EF44" i="5"/>
  <c r="EF56" i="8" s="1"/>
  <c r="EA5" i="5"/>
  <c r="EA6" i="5"/>
  <c r="EA7" i="5"/>
  <c r="CH16" i="6"/>
  <c r="CH15" i="6"/>
  <c r="DE11" i="6"/>
  <c r="DR11" i="6"/>
  <c r="ER17" i="6"/>
  <c r="ER4" i="6"/>
  <c r="DY11" i="6"/>
  <c r="BX4" i="6"/>
  <c r="BX16" i="6"/>
  <c r="BX15" i="6"/>
  <c r="CD4" i="6"/>
  <c r="CT14" i="6"/>
  <c r="EA11" i="6"/>
  <c r="DF11" i="6"/>
  <c r="BW4" i="6"/>
  <c r="CE4" i="6"/>
  <c r="EU7" i="6"/>
  <c r="DZ5" i="5"/>
  <c r="DZ6" i="5"/>
  <c r="DZ7" i="5"/>
  <c r="CU43" i="6"/>
  <c r="CU68" i="8" s="1"/>
  <c r="CW11" i="6"/>
  <c r="CP14" i="6"/>
  <c r="DA43" i="6"/>
  <c r="DA68" i="8" s="1"/>
  <c r="DO11" i="6"/>
  <c r="CF5" i="6" l="1"/>
  <c r="CH6" i="6"/>
  <c r="CB5" i="6"/>
  <c r="DC16" i="6"/>
  <c r="CJ4" i="6"/>
  <c r="CV6" i="6" s="1"/>
  <c r="CO4" i="6"/>
  <c r="DA6" i="6" s="1"/>
  <c r="DA16" i="6"/>
  <c r="CV16" i="6"/>
  <c r="CK4" i="6"/>
  <c r="DB16" i="6"/>
  <c r="CT4" i="6"/>
  <c r="CS4" i="6"/>
  <c r="DE5" i="6" s="1"/>
  <c r="CU16" i="6"/>
  <c r="CP4" i="6"/>
  <c r="CK16" i="6"/>
  <c r="CK15" i="6"/>
  <c r="CW15" i="6"/>
  <c r="CW16" i="6"/>
  <c r="CD6" i="6"/>
  <c r="CD5" i="6"/>
  <c r="CP15" i="6"/>
  <c r="CP16" i="6"/>
  <c r="DB15" i="6"/>
  <c r="ER7" i="6"/>
  <c r="CG6" i="6"/>
  <c r="CG5" i="6"/>
  <c r="ES7" i="6"/>
  <c r="CN16" i="6"/>
  <c r="CN15" i="6"/>
  <c r="CZ15" i="6"/>
  <c r="CZ16" i="6"/>
  <c r="CR15" i="6"/>
  <c r="CR16" i="6"/>
  <c r="DD15" i="6"/>
  <c r="DD16" i="6"/>
  <c r="CR4" i="6"/>
  <c r="CM4" i="6"/>
  <c r="CM15" i="6"/>
  <c r="CM16" i="6"/>
  <c r="CY15" i="6"/>
  <c r="CY16" i="6"/>
  <c r="CO16" i="6"/>
  <c r="CO15" i="6"/>
  <c r="DA15" i="6"/>
  <c r="EF5" i="5"/>
  <c r="EF6" i="5"/>
  <c r="EF7" i="5"/>
  <c r="CN4" i="6"/>
  <c r="BW5" i="6"/>
  <c r="BW6" i="6"/>
  <c r="CI16" i="6"/>
  <c r="CI15" i="6"/>
  <c r="CU15" i="6"/>
  <c r="CO6" i="6"/>
  <c r="DA5" i="6"/>
  <c r="CS15" i="6"/>
  <c r="CS16" i="6"/>
  <c r="DE15" i="6"/>
  <c r="BY5" i="6"/>
  <c r="BY6" i="6"/>
  <c r="CJ16" i="6"/>
  <c r="CJ15" i="6"/>
  <c r="CV15" i="6"/>
  <c r="CI4" i="6"/>
  <c r="DE16" i="6"/>
  <c r="CQ16" i="6"/>
  <c r="CQ15" i="6"/>
  <c r="DC15" i="6"/>
  <c r="EJ6" i="5"/>
  <c r="EJ7" i="5"/>
  <c r="EJ5" i="5"/>
  <c r="CE6" i="6"/>
  <c r="CE5" i="6"/>
  <c r="DF16" i="6"/>
  <c r="CT15" i="6"/>
  <c r="CT16" i="6"/>
  <c r="DF15" i="6"/>
  <c r="BX6" i="6"/>
  <c r="BX5" i="6"/>
  <c r="CC5" i="6"/>
  <c r="CC6" i="6"/>
  <c r="BZ5" i="6"/>
  <c r="BZ6" i="6"/>
  <c r="CL15" i="6"/>
  <c r="CL16" i="6"/>
  <c r="CX15" i="6"/>
  <c r="CX16" i="6"/>
  <c r="CL4" i="6"/>
  <c r="CQ4" i="6"/>
  <c r="CO5" i="6" l="1"/>
  <c r="CJ5" i="6"/>
  <c r="CV5" i="6"/>
  <c r="CJ6" i="6"/>
  <c r="DE6" i="6"/>
  <c r="CS6" i="6"/>
  <c r="CS5" i="6"/>
  <c r="CK6" i="6"/>
  <c r="DF5" i="6"/>
  <c r="CT6" i="6"/>
  <c r="DF6" i="6"/>
  <c r="CT5" i="6"/>
  <c r="CK5" i="6"/>
  <c r="CW5" i="6"/>
  <c r="CW6" i="6"/>
  <c r="DC6" i="6"/>
  <c r="CU6" i="6"/>
  <c r="CI5" i="6"/>
  <c r="CI6" i="6"/>
  <c r="CU5" i="6"/>
  <c r="CN5" i="6"/>
  <c r="CN6" i="6"/>
  <c r="CZ5" i="6"/>
  <c r="CZ6" i="6"/>
  <c r="CQ5" i="6"/>
  <c r="CQ6" i="6"/>
  <c r="DC5" i="6"/>
  <c r="CM6" i="6"/>
  <c r="CM5" i="6"/>
  <c r="CY5" i="6"/>
  <c r="CY6" i="6"/>
  <c r="CR6" i="6"/>
  <c r="CR5" i="6"/>
  <c r="DD5" i="6"/>
  <c r="DD6" i="6"/>
  <c r="DB6" i="6"/>
  <c r="CP5" i="6"/>
  <c r="CP6" i="6"/>
  <c r="DB5" i="6"/>
  <c r="CL6" i="6"/>
  <c r="CL5" i="6"/>
  <c r="CX5" i="6"/>
  <c r="CX6" i="6"/>
  <c r="FV33" i="2" l="1"/>
  <c r="FV33" i="3" l="1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GK38" i="1" l="1"/>
  <c r="GL38" i="1"/>
  <c r="BY35" i="8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EI11" i="4" l="1"/>
  <c r="EI11" i="1" s="1"/>
  <c r="BX9" i="1"/>
  <c r="BX10" i="4"/>
  <c r="BX10" i="1" s="1"/>
  <c r="BX11" i="4"/>
  <c r="BX11" i="1" s="1"/>
  <c r="EA11" i="4"/>
  <c r="EA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EG11" i="4"/>
  <c r="EG11" i="1" s="1"/>
  <c r="CF10" i="4"/>
  <c r="CF10" i="1" s="1"/>
  <c r="CF11" i="4"/>
  <c r="CF11" i="1" s="1"/>
  <c r="CF9" i="1"/>
  <c r="EF11" i="4"/>
  <c r="EF11" i="1" s="1"/>
  <c r="CH10" i="4"/>
  <c r="CH10" i="1" s="1"/>
  <c r="CH11" i="4"/>
  <c r="CH11" i="1" s="1"/>
  <c r="CH9" i="1"/>
  <c r="CA11" i="4"/>
  <c r="CA11" i="1" s="1"/>
  <c r="CA10" i="4"/>
  <c r="CA10" i="1" s="1"/>
  <c r="CA9" i="1"/>
  <c r="EK11" i="4"/>
  <c r="EK11" i="1" s="1"/>
  <c r="BZ9" i="1"/>
  <c r="BZ10" i="4"/>
  <c r="BZ10" i="1" s="1"/>
  <c r="BZ11" i="4"/>
  <c r="BZ11" i="1" s="1"/>
  <c r="CE11" i="4"/>
  <c r="CE11" i="1" s="1"/>
  <c r="CE9" i="1"/>
  <c r="CE10" i="4"/>
  <c r="CE10" i="1" s="1"/>
  <c r="CW11" i="4"/>
  <c r="CW11" i="1" s="1"/>
  <c r="DB11" i="4"/>
  <c r="DB11" i="1" s="1"/>
  <c r="CZ11" i="4"/>
  <c r="CZ11" i="1" s="1"/>
  <c r="ED11" i="4"/>
  <c r="ED11" i="1" s="1"/>
  <c r="DI11" i="4"/>
  <c r="DI11" i="1" s="1"/>
  <c r="CG11" i="4"/>
  <c r="CG11" i="1" s="1"/>
  <c r="CG10" i="4"/>
  <c r="CG10" i="1" s="1"/>
  <c r="CG9" i="1"/>
  <c r="DV11" i="4"/>
  <c r="DV11" i="1" s="1"/>
  <c r="DP11" i="4"/>
  <c r="DP11" i="1" s="1"/>
  <c r="CB9" i="1"/>
  <c r="CB11" i="4"/>
  <c r="CB11" i="1" s="1"/>
  <c r="CB10" i="4"/>
  <c r="CB10" i="1" s="1"/>
  <c r="DX11" i="4" l="1"/>
  <c r="DX11" i="1" s="1"/>
  <c r="EJ11" i="4"/>
  <c r="EJ11" i="1" s="1"/>
  <c r="DZ11" i="4"/>
  <c r="DZ11" i="1" s="1"/>
  <c r="DD11" i="4"/>
  <c r="DD11" i="1" s="1"/>
  <c r="EL11" i="4"/>
  <c r="EL11" i="1" s="1"/>
  <c r="EB11" i="4"/>
  <c r="EB11" i="1" s="1"/>
  <c r="DL11" i="4"/>
  <c r="DL11" i="1" s="1"/>
  <c r="CQ11" i="4"/>
  <c r="CQ11" i="1" s="1"/>
  <c r="CQ10" i="4"/>
  <c r="CQ10" i="1" s="1"/>
  <c r="CQ9" i="1"/>
  <c r="DC10" i="4"/>
  <c r="DC10" i="1" s="1"/>
  <c r="DO11" i="4"/>
  <c r="DO11" i="1" s="1"/>
  <c r="EN11" i="4"/>
  <c r="EN11" i="1" s="1"/>
  <c r="CS9" i="1"/>
  <c r="CS11" i="4"/>
  <c r="CS11" i="1" s="1"/>
  <c r="CS10" i="4"/>
  <c r="CS10" i="1" s="1"/>
  <c r="DE10" i="4"/>
  <c r="DE10" i="1" s="1"/>
  <c r="DQ11" i="4"/>
  <c r="DQ11" i="1" s="1"/>
  <c r="CT11" i="4"/>
  <c r="CT11" i="1" s="1"/>
  <c r="CT10" i="4"/>
  <c r="CT10" i="1" s="1"/>
  <c r="CT9" i="1"/>
  <c r="DF10" i="4"/>
  <c r="DF10" i="1" s="1"/>
  <c r="EM11" i="4"/>
  <c r="EM11" i="1" s="1"/>
  <c r="DN11" i="4"/>
  <c r="DN11" i="1" s="1"/>
  <c r="EP11" i="4"/>
  <c r="EP11" i="1" s="1"/>
  <c r="CM11" i="4"/>
  <c r="CM11" i="1" s="1"/>
  <c r="CM10" i="4"/>
  <c r="CM10" i="1" s="1"/>
  <c r="CM9" i="1"/>
  <c r="CY10" i="4"/>
  <c r="CY10" i="1" s="1"/>
  <c r="EU11" i="4"/>
  <c r="DW11" i="4"/>
  <c r="DW11" i="1" s="1"/>
  <c r="DK11" i="4"/>
  <c r="DK11" i="1" s="1"/>
  <c r="CY11" i="4"/>
  <c r="CY11" i="1" s="1"/>
  <c r="DC11" i="4"/>
  <c r="DC11" i="1" s="1"/>
  <c r="DE11" i="4"/>
  <c r="DE11" i="1" s="1"/>
  <c r="CI11" i="4"/>
  <c r="CI11" i="1" s="1"/>
  <c r="CI10" i="4"/>
  <c r="CI10" i="1" s="1"/>
  <c r="CI9" i="1"/>
  <c r="CU10" i="4"/>
  <c r="CU10" i="1" s="1"/>
  <c r="EQ11" i="4"/>
  <c r="DS11" i="4"/>
  <c r="DS11" i="1" s="1"/>
  <c r="DG11" i="4"/>
  <c r="DG11" i="1" s="1"/>
  <c r="CU11" i="4"/>
  <c r="CU11" i="1" s="1"/>
  <c r="CL10" i="4"/>
  <c r="CL10" i="1" s="1"/>
  <c r="CL9" i="1"/>
  <c r="CL11" i="4"/>
  <c r="CL11" i="1" s="1"/>
  <c r="CX10" i="4"/>
  <c r="CX10" i="1" s="1"/>
  <c r="ET11" i="4"/>
  <c r="DJ11" i="4"/>
  <c r="DJ11" i="1" s="1"/>
  <c r="CX11" i="4"/>
  <c r="CX11" i="1" s="1"/>
  <c r="CP9" i="1"/>
  <c r="CP10" i="4"/>
  <c r="CP10" i="1" s="1"/>
  <c r="CP11" i="4"/>
  <c r="CP11" i="1" s="1"/>
  <c r="DB10" i="4"/>
  <c r="DB10" i="1" s="1"/>
  <c r="EH11" i="4"/>
  <c r="EH11" i="1" s="1"/>
  <c r="EE11" i="4"/>
  <c r="EE11" i="1" s="1"/>
  <c r="EC11" i="4"/>
  <c r="EC11" i="1" s="1"/>
  <c r="CR11" i="4"/>
  <c r="CR11" i="1" s="1"/>
  <c r="CR10" i="4"/>
  <c r="CR10" i="1" s="1"/>
  <c r="CR9" i="1"/>
  <c r="DD10" i="4"/>
  <c r="DD10" i="1" s="1"/>
  <c r="EO11" i="4"/>
  <c r="EO11" i="1" s="1"/>
  <c r="CN10" i="4"/>
  <c r="CN10" i="1" s="1"/>
  <c r="CN9" i="1"/>
  <c r="CN11" i="4"/>
  <c r="CN11" i="1" s="1"/>
  <c r="CZ10" i="4"/>
  <c r="CZ10" i="1" s="1"/>
  <c r="CO10" i="4"/>
  <c r="CO10" i="1" s="1"/>
  <c r="CO11" i="4"/>
  <c r="CO11" i="1" s="1"/>
  <c r="CO9" i="1"/>
  <c r="DA10" i="4"/>
  <c r="DA10" i="1" s="1"/>
  <c r="DY11" i="4"/>
  <c r="DY11" i="1" s="1"/>
  <c r="DM11" i="4"/>
  <c r="DM11" i="1" s="1"/>
  <c r="DA11" i="4"/>
  <c r="DA11" i="1" s="1"/>
  <c r="DR11" i="4"/>
  <c r="DR11" i="1" s="1"/>
  <c r="CJ9" i="1"/>
  <c r="CJ10" i="4"/>
  <c r="CJ10" i="1" s="1"/>
  <c r="CJ11" i="4"/>
  <c r="CJ11" i="1" s="1"/>
  <c r="CV10" i="4"/>
  <c r="CV10" i="1" s="1"/>
  <c r="ER11" i="4"/>
  <c r="DH11" i="4"/>
  <c r="DH11" i="1" s="1"/>
  <c r="DT11" i="4"/>
  <c r="DT11" i="1" s="1"/>
  <c r="CV11" i="4"/>
  <c r="CV11" i="1" s="1"/>
  <c r="CK11" i="4"/>
  <c r="CK11" i="1" s="1"/>
  <c r="CK9" i="1"/>
  <c r="CK10" i="4"/>
  <c r="CK10" i="1" s="1"/>
  <c r="CW10" i="4"/>
  <c r="CW10" i="1" s="1"/>
  <c r="ES11" i="4"/>
  <c r="DU11" i="4"/>
  <c r="DU11" i="1" s="1"/>
  <c r="DF11" i="4"/>
  <c r="DF11" i="1" s="1"/>
  <c r="FU33" i="6" l="1"/>
  <c r="FU33" i="3" l="1"/>
  <c r="FU33" i="4"/>
  <c r="FU33" i="2" l="1"/>
  <c r="FT33" i="4" l="1"/>
  <c r="FT33" i="3"/>
  <c r="FT33" i="2"/>
  <c r="FT33" i="6"/>
  <c r="FS33" i="6" l="1"/>
  <c r="FS33" i="2" l="1"/>
  <c r="FS33" i="4"/>
  <c r="FS33" i="3"/>
  <c r="FR33" i="6" l="1"/>
  <c r="FR33" i="4" l="1"/>
  <c r="FR33" i="3"/>
  <c r="FR33" i="2"/>
  <c r="FQ33" i="6" l="1"/>
  <c r="FQ33" i="3" l="1"/>
  <c r="FQ33" i="4"/>
  <c r="FQ33" i="2"/>
  <c r="FP33" i="6" l="1"/>
  <c r="FP33" i="4" l="1"/>
  <c r="FP33" i="3"/>
  <c r="FP33" i="2" l="1"/>
  <c r="FO33" i="6" l="1"/>
  <c r="FO33" i="4" l="1"/>
  <c r="FO33" i="2"/>
  <c r="FO33" i="3"/>
  <c r="FN33" i="6" l="1"/>
  <c r="FN33" i="4" l="1"/>
  <c r="FN33" i="3"/>
  <c r="FN12" i="6"/>
  <c r="FN33" i="2"/>
  <c r="FN30" i="1"/>
  <c r="FN33" i="1" l="1"/>
  <c r="FN12" i="2"/>
  <c r="FM33" i="6"/>
  <c r="FN12" i="5"/>
  <c r="FM33" i="3" l="1"/>
  <c r="FM33" i="4"/>
  <c r="FM30" i="1" l="1"/>
  <c r="FM33" i="2"/>
  <c r="FM33" i="1" s="1"/>
  <c r="FL33" i="6" l="1"/>
  <c r="FL33" i="4" l="1"/>
  <c r="FL33" i="3" l="1"/>
  <c r="FL30" i="1" l="1"/>
  <c r="FL33" i="2"/>
  <c r="FL33" i="1" s="1"/>
  <c r="FK33" i="4" l="1"/>
  <c r="FK33" i="3"/>
  <c r="FK33" i="6"/>
  <c r="FW31" i="6"/>
  <c r="FK33" i="2"/>
  <c r="FK30" i="1"/>
  <c r="FK33" i="1" l="1"/>
  <c r="FV31" i="6" l="1"/>
  <c r="FJ33" i="6"/>
  <c r="FJ33" i="4" l="1"/>
  <c r="FJ33" i="3"/>
  <c r="FV31" i="3"/>
  <c r="FJ33" i="2"/>
  <c r="FV31" i="2"/>
  <c r="FJ30" i="1"/>
  <c r="FJ33" i="1" l="1"/>
  <c r="FI33" i="4" l="1"/>
  <c r="FU31" i="4"/>
  <c r="FI33" i="3"/>
  <c r="FU31" i="3"/>
  <c r="FI30" i="1"/>
  <c r="FI33" i="2"/>
  <c r="FU31" i="2"/>
  <c r="FI33" i="6"/>
  <c r="FU31" i="6"/>
  <c r="FI33" i="1" l="1"/>
  <c r="FI12" i="6" l="1"/>
  <c r="FH33" i="3"/>
  <c r="FT31" i="3"/>
  <c r="FI12" i="5"/>
  <c r="FH33" i="6"/>
  <c r="FT31" i="6"/>
  <c r="FH30" i="1"/>
  <c r="FH33" i="2"/>
  <c r="FT31" i="2"/>
  <c r="FH33" i="4"/>
  <c r="FT31" i="4"/>
  <c r="FH33" i="1" l="1"/>
  <c r="FH12" i="5" l="1"/>
  <c r="FG33" i="6" l="1"/>
  <c r="FG31" i="6"/>
  <c r="FG32" i="6"/>
  <c r="FS32" i="6"/>
  <c r="FS31" i="6"/>
  <c r="FG31" i="2"/>
  <c r="FG32" i="2"/>
  <c r="FG30" i="1"/>
  <c r="FG33" i="2"/>
  <c r="FS31" i="2"/>
  <c r="FS32" i="2"/>
  <c r="FG33" i="4"/>
  <c r="FG31" i="4"/>
  <c r="FG32" i="4"/>
  <c r="FS31" i="4"/>
  <c r="FS32" i="4"/>
  <c r="FG31" i="3"/>
  <c r="FG33" i="3"/>
  <c r="FG32" i="3"/>
  <c r="FS31" i="3"/>
  <c r="FS32" i="3"/>
  <c r="FG31" i="1" l="1"/>
  <c r="FG33" i="1"/>
  <c r="FG32" i="1"/>
  <c r="FF33" i="4" l="1"/>
  <c r="FF32" i="4"/>
  <c r="FF31" i="4"/>
  <c r="FR31" i="4"/>
  <c r="FR32" i="4"/>
  <c r="FF32" i="6"/>
  <c r="FF33" i="6"/>
  <c r="FF31" i="6"/>
  <c r="FR32" i="6"/>
  <c r="FR31" i="6"/>
  <c r="FF33" i="3"/>
  <c r="FF32" i="3"/>
  <c r="FF31" i="3"/>
  <c r="FR32" i="3"/>
  <c r="FR31" i="3"/>
  <c r="FF10" i="6" l="1"/>
  <c r="FF11" i="6"/>
  <c r="FF12" i="6"/>
  <c r="FF10" i="5"/>
  <c r="FF12" i="5"/>
  <c r="FF11" i="5"/>
  <c r="FF31" i="2"/>
  <c r="FF31" i="1" s="1"/>
  <c r="FF33" i="2"/>
  <c r="FF33" i="1" s="1"/>
  <c r="FF32" i="2"/>
  <c r="FF32" i="1" s="1"/>
  <c r="FF30" i="1"/>
  <c r="FR31" i="2"/>
  <c r="FR32" i="2"/>
  <c r="FE31" i="3" l="1"/>
  <c r="FE32" i="3"/>
  <c r="FE33" i="3"/>
  <c r="FQ31" i="3"/>
  <c r="FQ32" i="3"/>
  <c r="FE30" i="1"/>
  <c r="FE31" i="2"/>
  <c r="FE32" i="2"/>
  <c r="FE33" i="2"/>
  <c r="FQ32" i="2"/>
  <c r="FQ31" i="2"/>
  <c r="FE32" i="6"/>
  <c r="FE31" i="6"/>
  <c r="FE33" i="6"/>
  <c r="FQ31" i="6"/>
  <c r="FQ32" i="6"/>
  <c r="FE33" i="4"/>
  <c r="FE31" i="4"/>
  <c r="FE32" i="4"/>
  <c r="FQ31" i="4"/>
  <c r="FQ32" i="4"/>
  <c r="FE31" i="1" l="1"/>
  <c r="FE33" i="1"/>
  <c r="FE32" i="1"/>
  <c r="FD33" i="4" l="1"/>
  <c r="FD31" i="4"/>
  <c r="FD32" i="4"/>
  <c r="FP31" i="4"/>
  <c r="FP32" i="4"/>
  <c r="FD33" i="3"/>
  <c r="FD32" i="3"/>
  <c r="FD31" i="3"/>
  <c r="FP31" i="3"/>
  <c r="FP32" i="3"/>
  <c r="FD38" i="2"/>
  <c r="FD11" i="8" s="1"/>
  <c r="FD39" i="2"/>
  <c r="FD36" i="2"/>
  <c r="FD8" i="8"/>
  <c r="FD37" i="2"/>
  <c r="FD32" i="6"/>
  <c r="FD31" i="6"/>
  <c r="FD33" i="6"/>
  <c r="FP32" i="6"/>
  <c r="FP31" i="6"/>
  <c r="FD31" i="2"/>
  <c r="FD30" i="1"/>
  <c r="FD33" i="2"/>
  <c r="FD32" i="2"/>
  <c r="FP32" i="2"/>
  <c r="FP31" i="2"/>
  <c r="FD33" i="1" l="1"/>
  <c r="FC32" i="2"/>
  <c r="FC30" i="1"/>
  <c r="FC33" i="2"/>
  <c r="FC31" i="2"/>
  <c r="FO32" i="2"/>
  <c r="FO31" i="2"/>
  <c r="FD12" i="8"/>
  <c r="FC33" i="4"/>
  <c r="FC31" i="4"/>
  <c r="FC32" i="4"/>
  <c r="FO31" i="4"/>
  <c r="FO32" i="4"/>
  <c r="FC33" i="3"/>
  <c r="FC32" i="3"/>
  <c r="FC31" i="3"/>
  <c r="FO31" i="3"/>
  <c r="FO32" i="3"/>
  <c r="FC21" i="8"/>
  <c r="FC37" i="3"/>
  <c r="FC23" i="8" s="1"/>
  <c r="FC36" i="3"/>
  <c r="FC22" i="8" s="1"/>
  <c r="FC39" i="3"/>
  <c r="FC25" i="8" s="1"/>
  <c r="FC38" i="3"/>
  <c r="FC24" i="8" s="1"/>
  <c r="FC32" i="6"/>
  <c r="FC31" i="6"/>
  <c r="FC33" i="6"/>
  <c r="FO31" i="6"/>
  <c r="FO32" i="6"/>
  <c r="FD10" i="8"/>
  <c r="FD31" i="1"/>
  <c r="FC8" i="8"/>
  <c r="FC37" i="2"/>
  <c r="FC39" i="2"/>
  <c r="FC38" i="2"/>
  <c r="FC11" i="8" s="1"/>
  <c r="FC36" i="2"/>
  <c r="FD32" i="1"/>
  <c r="FD9" i="8"/>
  <c r="FC12" i="8" l="1"/>
  <c r="FC10" i="8"/>
  <c r="FB33" i="4"/>
  <c r="FB32" i="4"/>
  <c r="FB31" i="4"/>
  <c r="FN31" i="4"/>
  <c r="FN32" i="4"/>
  <c r="FB31" i="3"/>
  <c r="FB33" i="3"/>
  <c r="FB32" i="3"/>
  <c r="FN32" i="3"/>
  <c r="FN31" i="3"/>
  <c r="FC33" i="1"/>
  <c r="FB31" i="2"/>
  <c r="FB30" i="1"/>
  <c r="FB32" i="2"/>
  <c r="FB33" i="2"/>
  <c r="FN32" i="2"/>
  <c r="FN31" i="2"/>
  <c r="FB31" i="6"/>
  <c r="FB33" i="6"/>
  <c r="FB32" i="6"/>
  <c r="FN31" i="6"/>
  <c r="FN32" i="6"/>
  <c r="FC9" i="8"/>
  <c r="FB8" i="8"/>
  <c r="FB39" i="2"/>
  <c r="FB38" i="2"/>
  <c r="FB11" i="8" s="1"/>
  <c r="FB36" i="2"/>
  <c r="FB37" i="2"/>
  <c r="FC31" i="1"/>
  <c r="FC32" i="1"/>
  <c r="FB33" i="1" l="1"/>
  <c r="FN32" i="1"/>
  <c r="FB12" i="8"/>
  <c r="FB32" i="1"/>
  <c r="FB10" i="8"/>
  <c r="FB31" i="1"/>
  <c r="FB9" i="8"/>
  <c r="FN31" i="1"/>
  <c r="FB10" i="5" l="1"/>
  <c r="FB11" i="5"/>
  <c r="FB12" i="5"/>
  <c r="FN10" i="5"/>
  <c r="FN11" i="5"/>
  <c r="FA33" i="4" l="1"/>
  <c r="FA31" i="4"/>
  <c r="FA32" i="4"/>
  <c r="FM31" i="4"/>
  <c r="FM32" i="4"/>
  <c r="FA30" i="1"/>
  <c r="FA33" i="2"/>
  <c r="FA32" i="2"/>
  <c r="FA31" i="2"/>
  <c r="FM31" i="2"/>
  <c r="FM32" i="2"/>
  <c r="FA31" i="6"/>
  <c r="FA32" i="6"/>
  <c r="FA33" i="6"/>
  <c r="FM32" i="6"/>
  <c r="FM31" i="6"/>
  <c r="FA32" i="3"/>
  <c r="FA33" i="3"/>
  <c r="FA31" i="3"/>
  <c r="FM32" i="3"/>
  <c r="FM31" i="3"/>
  <c r="FA32" i="1" l="1"/>
  <c r="FA33" i="1"/>
  <c r="FM32" i="1"/>
  <c r="FM31" i="1"/>
  <c r="FA31" i="1"/>
  <c r="EZ33" i="4" l="1"/>
  <c r="EZ31" i="4"/>
  <c r="EZ32" i="4"/>
  <c r="FL31" i="4"/>
  <c r="FL32" i="4"/>
  <c r="EZ32" i="3"/>
  <c r="EZ31" i="3"/>
  <c r="EZ33" i="3"/>
  <c r="FL32" i="3"/>
  <c r="FL31" i="3"/>
  <c r="EZ32" i="2"/>
  <c r="EZ33" i="2"/>
  <c r="EZ31" i="2"/>
  <c r="EZ30" i="1"/>
  <c r="FL32" i="2"/>
  <c r="FL31" i="2"/>
  <c r="EZ33" i="6"/>
  <c r="EZ31" i="6"/>
  <c r="EZ32" i="6"/>
  <c r="FL31" i="6"/>
  <c r="FL32" i="6"/>
  <c r="EZ33" i="1" l="1"/>
  <c r="EZ32" i="1"/>
  <c r="FL31" i="1"/>
  <c r="FL32" i="1"/>
  <c r="EZ31" i="1"/>
  <c r="EZ12" i="6" l="1"/>
  <c r="EZ10" i="6"/>
  <c r="EZ11" i="6"/>
  <c r="EZ10" i="5"/>
  <c r="EZ12" i="5"/>
  <c r="EZ11" i="5"/>
  <c r="EY31" i="3" l="1"/>
  <c r="EY33" i="3"/>
  <c r="EY32" i="3"/>
  <c r="FK32" i="3"/>
  <c r="FK31" i="3"/>
  <c r="FA37" i="3"/>
  <c r="FA23" i="8" s="1"/>
  <c r="FA39" i="3"/>
  <c r="FA25" i="8" s="1"/>
  <c r="FA36" i="3"/>
  <c r="FA22" i="8" s="1"/>
  <c r="FA38" i="3"/>
  <c r="FA24" i="8" s="1"/>
  <c r="FA21" i="8"/>
  <c r="EW33" i="4"/>
  <c r="EW32" i="4"/>
  <c r="EW31" i="4"/>
  <c r="FU32" i="4"/>
  <c r="FI31" i="4"/>
  <c r="FI32" i="4"/>
  <c r="EX33" i="3"/>
  <c r="EX32" i="3"/>
  <c r="EX31" i="3"/>
  <c r="FV32" i="3"/>
  <c r="FJ31" i="3"/>
  <c r="FJ32" i="3"/>
  <c r="EV31" i="6"/>
  <c r="EV33" i="6"/>
  <c r="EV32" i="6"/>
  <c r="FT32" i="6"/>
  <c r="FH32" i="6"/>
  <c r="FH31" i="6"/>
  <c r="EV34" i="8"/>
  <c r="EV39" i="4"/>
  <c r="EV38" i="8" s="1"/>
  <c r="EV37" i="4"/>
  <c r="EV36" i="8" s="1"/>
  <c r="EV36" i="4"/>
  <c r="EV35" i="8" s="1"/>
  <c r="EV38" i="4"/>
  <c r="EV37" i="8" s="1"/>
  <c r="EW33" i="3"/>
  <c r="EW32" i="3"/>
  <c r="EW31" i="3"/>
  <c r="FU32" i="3"/>
  <c r="FI32" i="3"/>
  <c r="FI31" i="3"/>
  <c r="FV32" i="6"/>
  <c r="EX33" i="6"/>
  <c r="EX32" i="6"/>
  <c r="EX31" i="6"/>
  <c r="FJ31" i="6"/>
  <c r="FJ32" i="6"/>
  <c r="EW33" i="6"/>
  <c r="EW32" i="6"/>
  <c r="EW31" i="6"/>
  <c r="FU32" i="6"/>
  <c r="FI32" i="6"/>
  <c r="FI31" i="6"/>
  <c r="FW32" i="6"/>
  <c r="EY31" i="6"/>
  <c r="EY32" i="6"/>
  <c r="EY33" i="6"/>
  <c r="FK32" i="6"/>
  <c r="FK31" i="6"/>
  <c r="EZ37" i="2"/>
  <c r="EZ39" i="2"/>
  <c r="EZ36" i="2"/>
  <c r="EZ8" i="8"/>
  <c r="EZ38" i="2"/>
  <c r="EZ11" i="8" s="1"/>
  <c r="EV33" i="4"/>
  <c r="EV32" i="4"/>
  <c r="EV31" i="4"/>
  <c r="FT32" i="4"/>
  <c r="FH31" i="4"/>
  <c r="FH32" i="4"/>
  <c r="EY33" i="4"/>
  <c r="EY31" i="4"/>
  <c r="EY32" i="4"/>
  <c r="FK31" i="4"/>
  <c r="FK32" i="4"/>
  <c r="FA38" i="2"/>
  <c r="FA11" i="8" s="1"/>
  <c r="FA39" i="2"/>
  <c r="FA8" i="8"/>
  <c r="FA37" i="2"/>
  <c r="FA36" i="2"/>
  <c r="EV31" i="3"/>
  <c r="EV33" i="3"/>
  <c r="EV32" i="3"/>
  <c r="FT32" i="3"/>
  <c r="FH31" i="3"/>
  <c r="FH32" i="3"/>
  <c r="EZ39" i="3"/>
  <c r="EZ25" i="8" s="1"/>
  <c r="EZ37" i="3"/>
  <c r="EZ23" i="8" s="1"/>
  <c r="EZ38" i="3"/>
  <c r="EZ24" i="8" s="1"/>
  <c r="EZ21" i="8"/>
  <c r="EZ36" i="3"/>
  <c r="EZ22" i="8" s="1"/>
  <c r="EX33" i="4"/>
  <c r="EX31" i="4"/>
  <c r="EX32" i="4"/>
  <c r="FJ31" i="4"/>
  <c r="FJ32" i="4"/>
  <c r="EZ10" i="8" l="1"/>
  <c r="FA9" i="8"/>
  <c r="FA10" i="8"/>
  <c r="EW39" i="4"/>
  <c r="EW38" i="8" s="1"/>
  <c r="EW34" i="8"/>
  <c r="EW37" i="4"/>
  <c r="EW36" i="8" s="1"/>
  <c r="EW36" i="4"/>
  <c r="EW35" i="8" s="1"/>
  <c r="EW38" i="4"/>
  <c r="EW37" i="8" s="1"/>
  <c r="EZ9" i="8"/>
  <c r="FA12" i="8"/>
  <c r="EZ12" i="8"/>
  <c r="EW30" i="1" l="1"/>
  <c r="EW33" i="2"/>
  <c r="EW33" i="1" s="1"/>
  <c r="EW31" i="2"/>
  <c r="EW31" i="1" s="1"/>
  <c r="EW32" i="2"/>
  <c r="EW32" i="1" s="1"/>
  <c r="FU32" i="2"/>
  <c r="FI31" i="2"/>
  <c r="FI31" i="1" s="1"/>
  <c r="FI32" i="2"/>
  <c r="FI32" i="1" s="1"/>
  <c r="EX31" i="2"/>
  <c r="EX31" i="1" s="1"/>
  <c r="FV32" i="2"/>
  <c r="EX30" i="1"/>
  <c r="EX33" i="2"/>
  <c r="EX33" i="1" s="1"/>
  <c r="EX32" i="2"/>
  <c r="EX32" i="1" s="1"/>
  <c r="FJ32" i="2"/>
  <c r="FJ32" i="1" s="1"/>
  <c r="FJ31" i="2"/>
  <c r="FJ31" i="1" s="1"/>
  <c r="EY30" i="1"/>
  <c r="EY32" i="2"/>
  <c r="EY32" i="1" s="1"/>
  <c r="EY33" i="2"/>
  <c r="EY33" i="1" s="1"/>
  <c r="EY31" i="2"/>
  <c r="EY31" i="1" s="1"/>
  <c r="FK32" i="2"/>
  <c r="FK32" i="1" s="1"/>
  <c r="FK31" i="2"/>
  <c r="FK31" i="1" s="1"/>
  <c r="EV32" i="2"/>
  <c r="EV32" i="1" s="1"/>
  <c r="EV30" i="1"/>
  <c r="EV31" i="2"/>
  <c r="EV31" i="1" s="1"/>
  <c r="EV33" i="2"/>
  <c r="EV33" i="1" s="1"/>
  <c r="FT32" i="2"/>
  <c r="FH31" i="2"/>
  <c r="FH31" i="1" s="1"/>
  <c r="FH32" i="2"/>
  <c r="FH32" i="1" s="1"/>
  <c r="EX34" i="8"/>
  <c r="EX39" i="4"/>
  <c r="EX38" i="8" s="1"/>
  <c r="EX38" i="4"/>
  <c r="EX37" i="8" s="1"/>
  <c r="EX37" i="4"/>
  <c r="EX36" i="8" s="1"/>
  <c r="EX36" i="4"/>
  <c r="EX35" i="8" s="1"/>
  <c r="EY34" i="8" l="1"/>
  <c r="EY39" i="4"/>
  <c r="EY38" i="8" s="1"/>
  <c r="EY36" i="4"/>
  <c r="EY35" i="8" s="1"/>
  <c r="EY38" i="4"/>
  <c r="EY37" i="8" s="1"/>
  <c r="EY37" i="4"/>
  <c r="EY36" i="8" s="1"/>
  <c r="EZ39" i="4" l="1"/>
  <c r="EZ34" i="8"/>
  <c r="EZ38" i="4"/>
  <c r="EZ37" i="8" s="1"/>
  <c r="EZ36" i="4"/>
  <c r="EZ37" i="4"/>
  <c r="EZ38" i="8" l="1"/>
  <c r="EZ36" i="8"/>
  <c r="EZ35" i="8"/>
  <c r="EV8" i="8" l="1"/>
  <c r="EV36" i="2"/>
  <c r="EV37" i="2"/>
  <c r="EV38" i="2"/>
  <c r="EV11" i="8" s="1"/>
  <c r="EV39" i="2"/>
  <c r="EW8" i="8" l="1"/>
  <c r="EW38" i="2"/>
  <c r="EW11" i="8" s="1"/>
  <c r="EW36" i="2"/>
  <c r="EW39" i="2"/>
  <c r="EW37" i="2"/>
  <c r="EV10" i="8"/>
  <c r="EV9" i="8"/>
  <c r="EV12" i="8"/>
  <c r="EW12" i="8" l="1"/>
  <c r="EX8" i="8"/>
  <c r="EX39" i="2"/>
  <c r="EX38" i="2"/>
  <c r="EX11" i="8" s="1"/>
  <c r="EX37" i="2"/>
  <c r="EX36" i="2"/>
  <c r="EW9" i="8"/>
  <c r="EW10" i="8"/>
  <c r="EX9" i="8" l="1"/>
  <c r="EX10" i="8"/>
  <c r="EX12" i="8"/>
  <c r="FD36" i="3" l="1"/>
  <c r="FD37" i="3"/>
  <c r="FD38" i="3"/>
  <c r="FD24" i="8" s="1"/>
  <c r="FD21" i="8"/>
  <c r="FD39" i="3"/>
  <c r="FE21" i="8" l="1"/>
  <c r="FE39" i="3"/>
  <c r="FE25" i="8" s="1"/>
  <c r="FE37" i="3"/>
  <c r="FE23" i="8" s="1"/>
  <c r="FE38" i="3"/>
  <c r="FE24" i="8" s="1"/>
  <c r="FE36" i="3"/>
  <c r="FE22" i="8" s="1"/>
  <c r="FD25" i="8"/>
  <c r="EV47" i="8"/>
  <c r="EV39" i="5"/>
  <c r="EV51" i="8" s="1"/>
  <c r="EV37" i="5"/>
  <c r="EV49" i="8" s="1"/>
  <c r="EV36" i="5"/>
  <c r="EV48" i="8" s="1"/>
  <c r="EV38" i="5"/>
  <c r="EV50" i="8" s="1"/>
  <c r="EV36" i="6"/>
  <c r="EV61" i="8" s="1"/>
  <c r="EV60" i="8"/>
  <c r="EV38" i="6"/>
  <c r="EV63" i="8" s="1"/>
  <c r="EV37" i="6"/>
  <c r="EV62" i="8" s="1"/>
  <c r="EV39" i="6"/>
  <c r="EV64" i="8" s="1"/>
  <c r="FD23" i="8"/>
  <c r="FD22" i="8"/>
  <c r="EV36" i="3" l="1"/>
  <c r="EV21" i="8"/>
  <c r="EV37" i="3"/>
  <c r="EV38" i="3"/>
  <c r="EV24" i="8" s="1"/>
  <c r="EV39" i="3"/>
  <c r="EV35" i="1"/>
  <c r="EW47" i="8"/>
  <c r="EW36" i="5"/>
  <c r="EW48" i="8" s="1"/>
  <c r="EW37" i="5"/>
  <c r="EW49" i="8" s="1"/>
  <c r="EW39" i="5"/>
  <c r="EW51" i="8" s="1"/>
  <c r="EW38" i="5"/>
  <c r="EW50" i="8" s="1"/>
  <c r="EW39" i="6"/>
  <c r="EW64" i="8" s="1"/>
  <c r="EW38" i="6"/>
  <c r="EW63" i="8" s="1"/>
  <c r="EW36" i="6"/>
  <c r="EW61" i="8" s="1"/>
  <c r="EW60" i="8"/>
  <c r="EW37" i="6"/>
  <c r="EW62" i="8" s="1"/>
  <c r="EV73" i="8" l="1"/>
  <c r="EV38" i="1"/>
  <c r="EV76" i="8" s="1"/>
  <c r="EX38" i="6"/>
  <c r="EX63" i="8" s="1"/>
  <c r="EX36" i="6"/>
  <c r="EX61" i="8" s="1"/>
  <c r="EX60" i="8"/>
  <c r="EX37" i="6"/>
  <c r="EX62" i="8" s="1"/>
  <c r="EX39" i="6"/>
  <c r="EX64" i="8" s="1"/>
  <c r="EV12" i="4"/>
  <c r="EV10" i="4"/>
  <c r="EV11" i="4"/>
  <c r="EV25" i="8"/>
  <c r="EW39" i="1"/>
  <c r="EW77" i="8" s="1"/>
  <c r="EX37" i="5"/>
  <c r="EX49" i="8" s="1"/>
  <c r="EX39" i="5"/>
  <c r="EX51" i="8" s="1"/>
  <c r="EX47" i="8"/>
  <c r="EX38" i="5"/>
  <c r="EX50" i="8" s="1"/>
  <c r="EX36" i="5"/>
  <c r="EX48" i="8" s="1"/>
  <c r="EW36" i="3"/>
  <c r="EW37" i="3"/>
  <c r="EW39" i="3"/>
  <c r="EW21" i="8"/>
  <c r="EW38" i="3"/>
  <c r="EW24" i="8" s="1"/>
  <c r="EW35" i="1"/>
  <c r="EV23" i="8"/>
  <c r="EV37" i="1"/>
  <c r="EV75" i="8" s="1"/>
  <c r="EV22" i="8"/>
  <c r="EV36" i="1"/>
  <c r="EV74" i="8" s="1"/>
  <c r="EY12" i="4" l="1"/>
  <c r="EY10" i="4"/>
  <c r="EY11" i="4"/>
  <c r="EX10" i="6"/>
  <c r="EX11" i="6"/>
  <c r="EX12" i="6"/>
  <c r="FM10" i="5"/>
  <c r="FM12" i="5"/>
  <c r="FM11" i="5"/>
  <c r="FG12" i="6"/>
  <c r="FG11" i="6"/>
  <c r="FG10" i="6"/>
  <c r="FG11" i="5"/>
  <c r="FG12" i="5"/>
  <c r="FG10" i="5"/>
  <c r="FC12" i="5"/>
  <c r="FC10" i="5"/>
  <c r="FC11" i="5"/>
  <c r="FC11" i="6"/>
  <c r="FC10" i="6"/>
  <c r="FC12" i="6"/>
  <c r="EW25" i="8"/>
  <c r="EX39" i="1"/>
  <c r="EX77" i="8" s="1"/>
  <c r="EX12" i="5"/>
  <c r="EX11" i="5"/>
  <c r="EX10" i="5"/>
  <c r="FA10" i="4"/>
  <c r="FA12" i="4"/>
  <c r="FA11" i="4"/>
  <c r="FH10" i="6"/>
  <c r="FH11" i="6"/>
  <c r="FH12" i="6"/>
  <c r="FJ11" i="5"/>
  <c r="FJ10" i="5"/>
  <c r="FJ12" i="5"/>
  <c r="EX39" i="3"/>
  <c r="EX21" i="8"/>
  <c r="EX37" i="3"/>
  <c r="EX38" i="3"/>
  <c r="EX24" i="8" s="1"/>
  <c r="EX36" i="3"/>
  <c r="EX35" i="1"/>
  <c r="EW23" i="8"/>
  <c r="EW37" i="1"/>
  <c r="EW75" i="8" s="1"/>
  <c r="FL11" i="5"/>
  <c r="FL10" i="5"/>
  <c r="FL12" i="5"/>
  <c r="EY11" i="5"/>
  <c r="EY10" i="5"/>
  <c r="EY12" i="5"/>
  <c r="FB12" i="6"/>
  <c r="FB11" i="6"/>
  <c r="FB10" i="6"/>
  <c r="FN10" i="6"/>
  <c r="FN11" i="6"/>
  <c r="EW22" i="8"/>
  <c r="EW36" i="1"/>
  <c r="EW74" i="8" s="1"/>
  <c r="EX12" i="4"/>
  <c r="EX10" i="4"/>
  <c r="EX11" i="4"/>
  <c r="FD12" i="5"/>
  <c r="FD11" i="5"/>
  <c r="FD10" i="5"/>
  <c r="FL12" i="6"/>
  <c r="FL10" i="6"/>
  <c r="FL11" i="6"/>
  <c r="EV11" i="5"/>
  <c r="EV12" i="5"/>
  <c r="EV10" i="5"/>
  <c r="FH11" i="5"/>
  <c r="FH10" i="5"/>
  <c r="EV12" i="6"/>
  <c r="EV10" i="6"/>
  <c r="EV11" i="6"/>
  <c r="EW73" i="8"/>
  <c r="EW38" i="1"/>
  <c r="EW76" i="8" s="1"/>
  <c r="FA11" i="5"/>
  <c r="FA12" i="5"/>
  <c r="FA10" i="5"/>
  <c r="EY10" i="6"/>
  <c r="EY12" i="6"/>
  <c r="EY11" i="6"/>
  <c r="FB10" i="4"/>
  <c r="FB12" i="4"/>
  <c r="FB11" i="4"/>
  <c r="EW12" i="5"/>
  <c r="EW10" i="5"/>
  <c r="EW11" i="5"/>
  <c r="FI11" i="5"/>
  <c r="FI10" i="5"/>
  <c r="EW12" i="4"/>
  <c r="EW10" i="4"/>
  <c r="EW11" i="4"/>
  <c r="FE11" i="5"/>
  <c r="FE10" i="5"/>
  <c r="FE12" i="5"/>
  <c r="EZ10" i="4"/>
  <c r="EZ12" i="4"/>
  <c r="EZ11" i="4"/>
  <c r="FA10" i="6" l="1"/>
  <c r="FA11" i="6"/>
  <c r="FA12" i="6"/>
  <c r="EX22" i="8"/>
  <c r="EX36" i="1"/>
  <c r="EX74" i="8" s="1"/>
  <c r="EW10" i="6"/>
  <c r="EW12" i="6"/>
  <c r="EW11" i="6"/>
  <c r="FI10" i="6"/>
  <c r="FI11" i="6"/>
  <c r="FM12" i="2"/>
  <c r="FJ12" i="6"/>
  <c r="FJ11" i="6"/>
  <c r="FJ10" i="6"/>
  <c r="FL12" i="2"/>
  <c r="EX23" i="8"/>
  <c r="EX37" i="1"/>
  <c r="EX75" i="8" s="1"/>
  <c r="FE12" i="6"/>
  <c r="FE11" i="6"/>
  <c r="FE10" i="6"/>
  <c r="FK12" i="6"/>
  <c r="FK10" i="6"/>
  <c r="FK11" i="6"/>
  <c r="FK11" i="5"/>
  <c r="FK12" i="5"/>
  <c r="FK10" i="5"/>
  <c r="EX25" i="8"/>
  <c r="EY39" i="1"/>
  <c r="EY77" i="8" s="1"/>
  <c r="FD12" i="6"/>
  <c r="FD10" i="6"/>
  <c r="FD11" i="6"/>
  <c r="FM10" i="6"/>
  <c r="FM12" i="6"/>
  <c r="FM11" i="6"/>
  <c r="EX38" i="1"/>
  <c r="EX76" i="8" s="1"/>
  <c r="EX73" i="8"/>
  <c r="FV31" i="4" l="1"/>
  <c r="FV33" i="4"/>
  <c r="FV32" i="4"/>
  <c r="EY37" i="6" l="1"/>
  <c r="EY62" i="8" s="1"/>
  <c r="EY38" i="6"/>
  <c r="EY63" i="8" s="1"/>
  <c r="EY39" i="6"/>
  <c r="EY64" i="8" s="1"/>
  <c r="EY60" i="8"/>
  <c r="EY36" i="6"/>
  <c r="EY61" i="8" s="1"/>
  <c r="EY8" i="8" l="1"/>
  <c r="EY38" i="2"/>
  <c r="EY11" i="8" s="1"/>
  <c r="EY37" i="2"/>
  <c r="EY36" i="2"/>
  <c r="EY39" i="2"/>
  <c r="EY36" i="5" l="1"/>
  <c r="EY48" i="8" s="1"/>
  <c r="EY39" i="5"/>
  <c r="EY51" i="8" s="1"/>
  <c r="EY38" i="5"/>
  <c r="EY50" i="8" s="1"/>
  <c r="EY37" i="5"/>
  <c r="EY49" i="8" s="1"/>
  <c r="EY47" i="8"/>
  <c r="EY36" i="3"/>
  <c r="EY22" i="8" s="1"/>
  <c r="EY21" i="8"/>
  <c r="EY38" i="3"/>
  <c r="EY24" i="8" s="1"/>
  <c r="EY37" i="3"/>
  <c r="EY23" i="8" s="1"/>
  <c r="EY39" i="3"/>
  <c r="EY25" i="8" s="1"/>
  <c r="EY35" i="1"/>
  <c r="EY12" i="8"/>
  <c r="FB39" i="3"/>
  <c r="FB38" i="3"/>
  <c r="FB24" i="8" s="1"/>
  <c r="FB36" i="3"/>
  <c r="FB21" i="8"/>
  <c r="FB37" i="3"/>
  <c r="EY9" i="8"/>
  <c r="EY10" i="8"/>
  <c r="EY37" i="1" l="1"/>
  <c r="EY75" i="8" s="1"/>
  <c r="EY36" i="1"/>
  <c r="EY74" i="8" s="1"/>
  <c r="EZ39" i="1"/>
  <c r="EZ77" i="8" s="1"/>
  <c r="EZ38" i="5"/>
  <c r="EZ50" i="8" s="1"/>
  <c r="EZ47" i="8"/>
  <c r="EZ39" i="5"/>
  <c r="EZ36" i="5"/>
  <c r="EZ37" i="5"/>
  <c r="EY38" i="1"/>
  <c r="EY76" i="8" s="1"/>
  <c r="EY73" i="8"/>
  <c r="FB23" i="8"/>
  <c r="FB22" i="8"/>
  <c r="FE38" i="2"/>
  <c r="FE11" i="8" s="1"/>
  <c r="FE8" i="8"/>
  <c r="FE36" i="2"/>
  <c r="FE37" i="2"/>
  <c r="FE39" i="2"/>
  <c r="FB25" i="8"/>
  <c r="FA38" i="5" l="1"/>
  <c r="FA50" i="8" s="1"/>
  <c r="FA36" i="5"/>
  <c r="FA48" i="8" s="1"/>
  <c r="FA37" i="5"/>
  <c r="FA49" i="8" s="1"/>
  <c r="FA47" i="8"/>
  <c r="FA39" i="5"/>
  <c r="FA51" i="8" s="1"/>
  <c r="FE10" i="8"/>
  <c r="EZ48" i="8"/>
  <c r="FE9" i="8"/>
  <c r="EZ51" i="8"/>
  <c r="FE12" i="8"/>
  <c r="EZ49" i="8"/>
  <c r="FB36" i="5" l="1"/>
  <c r="FB48" i="8" s="1"/>
  <c r="FB37" i="5"/>
  <c r="FB49" i="8" s="1"/>
  <c r="FB47" i="8"/>
  <c r="FB39" i="5"/>
  <c r="FB51" i="8" s="1"/>
  <c r="FB38" i="5"/>
  <c r="FB50" i="8" s="1"/>
  <c r="EZ36" i="6" l="1"/>
  <c r="EZ39" i="6"/>
  <c r="EZ38" i="6"/>
  <c r="EZ63" i="8" s="1"/>
  <c r="EZ60" i="8"/>
  <c r="EZ37" i="6"/>
  <c r="EZ35" i="1"/>
  <c r="FC47" i="8"/>
  <c r="FC37" i="5"/>
  <c r="FC49" i="8" s="1"/>
  <c r="FC38" i="5"/>
  <c r="FC50" i="8" s="1"/>
  <c r="FC39" i="5"/>
  <c r="FC51" i="8" s="1"/>
  <c r="FC36" i="5"/>
  <c r="FC48" i="8" s="1"/>
  <c r="FD47" i="8" l="1"/>
  <c r="FD36" i="5"/>
  <c r="FD48" i="8" s="1"/>
  <c r="FD39" i="5"/>
  <c r="FD51" i="8" s="1"/>
  <c r="FD38" i="5"/>
  <c r="FD50" i="8" s="1"/>
  <c r="FD37" i="5"/>
  <c r="FD49" i="8" s="1"/>
  <c r="FA38" i="6"/>
  <c r="FA63" i="8" s="1"/>
  <c r="FA60" i="8"/>
  <c r="FA37" i="6"/>
  <c r="FA62" i="8" s="1"/>
  <c r="FA39" i="6"/>
  <c r="FA64" i="8" s="1"/>
  <c r="FA36" i="6"/>
  <c r="FA61" i="8" s="1"/>
  <c r="EZ38" i="1"/>
  <c r="EZ76" i="8" s="1"/>
  <c r="EZ73" i="8"/>
  <c r="EZ62" i="8"/>
  <c r="EZ37" i="1"/>
  <c r="EZ75" i="8" s="1"/>
  <c r="EZ64" i="8"/>
  <c r="FA39" i="1"/>
  <c r="FA77" i="8" s="1"/>
  <c r="EZ61" i="8"/>
  <c r="EZ36" i="1"/>
  <c r="EZ74" i="8" s="1"/>
  <c r="FE36" i="5" l="1"/>
  <c r="FE48" i="8" s="1"/>
  <c r="FE39" i="5"/>
  <c r="FE51" i="8" s="1"/>
  <c r="FE37" i="5"/>
  <c r="FE49" i="8" s="1"/>
  <c r="FE38" i="5"/>
  <c r="FE50" i="8" s="1"/>
  <c r="FE47" i="8"/>
  <c r="FB39" i="6"/>
  <c r="FB64" i="8" s="1"/>
  <c r="FB37" i="6"/>
  <c r="FB62" i="8" s="1"/>
  <c r="FB36" i="6"/>
  <c r="FB61" i="8" s="1"/>
  <c r="FB60" i="8"/>
  <c r="FB38" i="6"/>
  <c r="FB63" i="8" s="1"/>
  <c r="FC38" i="6" l="1"/>
  <c r="FC63" i="8" s="1"/>
  <c r="FC37" i="6"/>
  <c r="FC62" i="8" s="1"/>
  <c r="FC36" i="6"/>
  <c r="FC61" i="8" s="1"/>
  <c r="FC39" i="6"/>
  <c r="FC64" i="8" s="1"/>
  <c r="FC60" i="8"/>
  <c r="FF37" i="5"/>
  <c r="FF49" i="8" s="1"/>
  <c r="FF36" i="5"/>
  <c r="FF48" i="8" s="1"/>
  <c r="FF47" i="8"/>
  <c r="FF39" i="5"/>
  <c r="FF51" i="8" s="1"/>
  <c r="FF38" i="5"/>
  <c r="FF50" i="8" s="1"/>
  <c r="FD36" i="6" l="1"/>
  <c r="FD61" i="8" s="1"/>
  <c r="FD38" i="6"/>
  <c r="FD63" i="8" s="1"/>
  <c r="FD37" i="6"/>
  <c r="FD62" i="8" s="1"/>
  <c r="FD39" i="6"/>
  <c r="FD64" i="8" s="1"/>
  <c r="FD60" i="8"/>
  <c r="FG36" i="5"/>
  <c r="FG48" i="8" s="1"/>
  <c r="FG38" i="5"/>
  <c r="FG50" i="8" s="1"/>
  <c r="FG47" i="8"/>
  <c r="FG37" i="5"/>
  <c r="FG49" i="8" s="1"/>
  <c r="FG39" i="5"/>
  <c r="FG51" i="8" s="1"/>
  <c r="FH38" i="5" l="1"/>
  <c r="FH50" i="8" s="1"/>
  <c r="FH36" i="5"/>
  <c r="FH48" i="8" s="1"/>
  <c r="FH37" i="5"/>
  <c r="FH49" i="8" s="1"/>
  <c r="FH39" i="5"/>
  <c r="FH51" i="8" s="1"/>
  <c r="FH47" i="8"/>
  <c r="FE60" i="8"/>
  <c r="FE39" i="6"/>
  <c r="FE64" i="8" s="1"/>
  <c r="FE38" i="6"/>
  <c r="FE63" i="8" s="1"/>
  <c r="FE36" i="6"/>
  <c r="FE61" i="8" s="1"/>
  <c r="FE37" i="6"/>
  <c r="FE62" i="8" s="1"/>
  <c r="FF38" i="6" l="1"/>
  <c r="FF63" i="8" s="1"/>
  <c r="FF39" i="6"/>
  <c r="FF64" i="8" s="1"/>
  <c r="FF60" i="8"/>
  <c r="FF36" i="6"/>
  <c r="FF61" i="8" s="1"/>
  <c r="FF37" i="6"/>
  <c r="FF62" i="8" s="1"/>
  <c r="FI37" i="5"/>
  <c r="FI49" i="8" s="1"/>
  <c r="FI38" i="5"/>
  <c r="FI50" i="8" s="1"/>
  <c r="FI39" i="5"/>
  <c r="FI51" i="8" s="1"/>
  <c r="FI36" i="5"/>
  <c r="FI48" i="8" s="1"/>
  <c r="FI47" i="8"/>
  <c r="FJ39" i="5" l="1"/>
  <c r="FJ51" i="8" s="1"/>
  <c r="FJ38" i="5"/>
  <c r="FJ50" i="8" s="1"/>
  <c r="FJ37" i="5"/>
  <c r="FJ49" i="8" s="1"/>
  <c r="FJ47" i="8"/>
  <c r="FJ36" i="5"/>
  <c r="FJ48" i="8" s="1"/>
  <c r="FG36" i="6"/>
  <c r="FG61" i="8" s="1"/>
  <c r="FG60" i="8"/>
  <c r="FG37" i="6"/>
  <c r="FG62" i="8" s="1"/>
  <c r="FG39" i="6"/>
  <c r="FG64" i="8" s="1"/>
  <c r="FG38" i="6"/>
  <c r="FG63" i="8" s="1"/>
  <c r="FH39" i="6" l="1"/>
  <c r="FH64" i="8" s="1"/>
  <c r="FH60" i="8"/>
  <c r="FH38" i="6"/>
  <c r="FH63" i="8" s="1"/>
  <c r="FH36" i="6"/>
  <c r="FH61" i="8" s="1"/>
  <c r="FH37" i="6"/>
  <c r="FH62" i="8" s="1"/>
  <c r="FK36" i="5"/>
  <c r="FK48" i="8" s="1"/>
  <c r="FK37" i="5"/>
  <c r="FK49" i="8" s="1"/>
  <c r="FK39" i="5"/>
  <c r="FK51" i="8" s="1"/>
  <c r="FK38" i="5"/>
  <c r="FK50" i="8" s="1"/>
  <c r="FK47" i="8"/>
  <c r="FF21" i="8" l="1"/>
  <c r="FF37" i="3"/>
  <c r="FF23" i="8" s="1"/>
  <c r="FF38" i="3"/>
  <c r="FF24" i="8" s="1"/>
  <c r="FF39" i="3"/>
  <c r="FF25" i="8" s="1"/>
  <c r="FF36" i="3"/>
  <c r="FF22" i="8" s="1"/>
  <c r="FF37" i="2"/>
  <c r="FF38" i="2"/>
  <c r="FF11" i="8" s="1"/>
  <c r="FF39" i="2"/>
  <c r="FF8" i="8"/>
  <c r="FF36" i="2"/>
  <c r="FI37" i="6"/>
  <c r="FI62" i="8" s="1"/>
  <c r="FI60" i="8"/>
  <c r="FI36" i="6"/>
  <c r="FI61" i="8" s="1"/>
  <c r="FI39" i="6"/>
  <c r="FI64" i="8" s="1"/>
  <c r="FI38" i="6"/>
  <c r="FI63" i="8" s="1"/>
  <c r="FF12" i="8" l="1"/>
  <c r="FG21" i="8"/>
  <c r="FG39" i="3"/>
  <c r="FG25" i="8" s="1"/>
  <c r="FG37" i="3"/>
  <c r="FG23" i="8" s="1"/>
  <c r="FG38" i="3"/>
  <c r="FG24" i="8" s="1"/>
  <c r="FG36" i="3"/>
  <c r="FG22" i="8" s="1"/>
  <c r="FF10" i="8"/>
  <c r="FJ36" i="6"/>
  <c r="FJ61" i="8" s="1"/>
  <c r="FJ39" i="6"/>
  <c r="FJ64" i="8" s="1"/>
  <c r="FJ38" i="6"/>
  <c r="FJ63" i="8" s="1"/>
  <c r="FJ37" i="6"/>
  <c r="FJ62" i="8" s="1"/>
  <c r="FJ60" i="8"/>
  <c r="FG37" i="2"/>
  <c r="FG36" i="2"/>
  <c r="FG8" i="8"/>
  <c r="FG39" i="2"/>
  <c r="FG38" i="2"/>
  <c r="FG11" i="8" s="1"/>
  <c r="FF9" i="8"/>
  <c r="FG10" i="8" l="1"/>
  <c r="FH21" i="8"/>
  <c r="FH36" i="3"/>
  <c r="FH22" i="8" s="1"/>
  <c r="FH39" i="3"/>
  <c r="FH25" i="8" s="1"/>
  <c r="FH38" i="3"/>
  <c r="FH24" i="8" s="1"/>
  <c r="FH37" i="3"/>
  <c r="FH23" i="8" s="1"/>
  <c r="FG12" i="8"/>
  <c r="FK39" i="6"/>
  <c r="FK64" i="8" s="1"/>
  <c r="FK60" i="8"/>
  <c r="FK38" i="6"/>
  <c r="FK63" i="8" s="1"/>
  <c r="FK36" i="6"/>
  <c r="FK61" i="8" s="1"/>
  <c r="FK37" i="6"/>
  <c r="FK62" i="8" s="1"/>
  <c r="FH36" i="2"/>
  <c r="FH39" i="2"/>
  <c r="FH38" i="2"/>
  <c r="FH11" i="8" s="1"/>
  <c r="FH8" i="8"/>
  <c r="FH37" i="2"/>
  <c r="FG9" i="8"/>
  <c r="FL36" i="6" l="1"/>
  <c r="FL61" i="8" s="1"/>
  <c r="FL38" i="6"/>
  <c r="FL63" i="8" s="1"/>
  <c r="FL39" i="6"/>
  <c r="FL64" i="8" s="1"/>
  <c r="FL37" i="6"/>
  <c r="FL62" i="8" s="1"/>
  <c r="FL60" i="8"/>
  <c r="FI37" i="3"/>
  <c r="FI23" i="8" s="1"/>
  <c r="FI38" i="3"/>
  <c r="FI24" i="8" s="1"/>
  <c r="FI21" i="8"/>
  <c r="FI36" i="3"/>
  <c r="FI22" i="8" s="1"/>
  <c r="FI39" i="3"/>
  <c r="FI25" i="8" s="1"/>
  <c r="FH10" i="8"/>
  <c r="FH9" i="8"/>
  <c r="FI36" i="2"/>
  <c r="FI8" i="8"/>
  <c r="FI38" i="2"/>
  <c r="FI11" i="8" s="1"/>
  <c r="FI39" i="2"/>
  <c r="FI37" i="2"/>
  <c r="FH12" i="8"/>
  <c r="FI12" i="8" l="1"/>
  <c r="FI10" i="8"/>
  <c r="FI9" i="8"/>
  <c r="FJ37" i="2"/>
  <c r="FJ39" i="2"/>
  <c r="FJ38" i="2"/>
  <c r="FJ11" i="8" s="1"/>
  <c r="FJ8" i="8"/>
  <c r="FJ36" i="2"/>
  <c r="FM60" i="8"/>
  <c r="FM36" i="6"/>
  <c r="FM61" i="8" s="1"/>
  <c r="FM38" i="6"/>
  <c r="FM63" i="8" s="1"/>
  <c r="FM39" i="6"/>
  <c r="FM64" i="8" s="1"/>
  <c r="FM37" i="6"/>
  <c r="FM62" i="8" s="1"/>
  <c r="FJ38" i="3"/>
  <c r="FJ24" i="8" s="1"/>
  <c r="FJ36" i="3"/>
  <c r="FJ22" i="8" s="1"/>
  <c r="FJ39" i="3"/>
  <c r="FJ25" i="8" s="1"/>
  <c r="FJ21" i="8"/>
  <c r="FJ37" i="3"/>
  <c r="FJ23" i="8" s="1"/>
  <c r="FN37" i="6" l="1"/>
  <c r="FN62" i="8" s="1"/>
  <c r="FN36" i="6"/>
  <c r="FN61" i="8" s="1"/>
  <c r="FN60" i="8"/>
  <c r="FN39" i="6"/>
  <c r="FN64" i="8" s="1"/>
  <c r="FN38" i="6"/>
  <c r="FN63" i="8" s="1"/>
  <c r="FJ10" i="8"/>
  <c r="FJ12" i="8"/>
  <c r="FK21" i="8"/>
  <c r="FK36" i="3"/>
  <c r="FK22" i="8" s="1"/>
  <c r="FK37" i="3"/>
  <c r="FK23" i="8" s="1"/>
  <c r="FK38" i="3"/>
  <c r="FK24" i="8" s="1"/>
  <c r="FK39" i="3"/>
  <c r="FK25" i="8" s="1"/>
  <c r="FJ9" i="8"/>
  <c r="FK8" i="8"/>
  <c r="FK36" i="2"/>
  <c r="FK37" i="2"/>
  <c r="FK38" i="2"/>
  <c r="FK11" i="8" s="1"/>
  <c r="FK39" i="2"/>
  <c r="FO38" i="6" l="1"/>
  <c r="FO63" i="8" s="1"/>
  <c r="FO60" i="8"/>
  <c r="FO36" i="6"/>
  <c r="FO61" i="8" s="1"/>
  <c r="FO39" i="6"/>
  <c r="FO64" i="8" s="1"/>
  <c r="FO37" i="6"/>
  <c r="FO62" i="8" s="1"/>
  <c r="FK10" i="8"/>
  <c r="FL36" i="2"/>
  <c r="FL8" i="8"/>
  <c r="FL37" i="2"/>
  <c r="FL38" i="2"/>
  <c r="FL11" i="8" s="1"/>
  <c r="FL39" i="2"/>
  <c r="FK9" i="8"/>
  <c r="FL39" i="3"/>
  <c r="FL25" i="8" s="1"/>
  <c r="FL37" i="3"/>
  <c r="FL23" i="8" s="1"/>
  <c r="FL38" i="3"/>
  <c r="FL24" i="8" s="1"/>
  <c r="FL21" i="8"/>
  <c r="FL36" i="3"/>
  <c r="FL22" i="8" s="1"/>
  <c r="FL47" i="8"/>
  <c r="FL39" i="5"/>
  <c r="FL51" i="8" s="1"/>
  <c r="FL37" i="5"/>
  <c r="FL49" i="8" s="1"/>
  <c r="FL38" i="5"/>
  <c r="FL50" i="8" s="1"/>
  <c r="FL36" i="5"/>
  <c r="FL48" i="8" s="1"/>
  <c r="FK12" i="8"/>
  <c r="FL12" i="8" l="1"/>
  <c r="FM8" i="8"/>
  <c r="FM37" i="2"/>
  <c r="FM39" i="2"/>
  <c r="FM36" i="2"/>
  <c r="FM38" i="2"/>
  <c r="FM11" i="8" s="1"/>
  <c r="FL10" i="8"/>
  <c r="FM37" i="3"/>
  <c r="FM23" i="8" s="1"/>
  <c r="FM21" i="8"/>
  <c r="FM36" i="3"/>
  <c r="FM22" i="8" s="1"/>
  <c r="FM38" i="3"/>
  <c r="FM24" i="8" s="1"/>
  <c r="FM39" i="3"/>
  <c r="FM25" i="8" s="1"/>
  <c r="FM39" i="5"/>
  <c r="FM51" i="8" s="1"/>
  <c r="FM37" i="5"/>
  <c r="FM49" i="8" s="1"/>
  <c r="FM38" i="5"/>
  <c r="FM50" i="8" s="1"/>
  <c r="FM47" i="8"/>
  <c r="FM36" i="5"/>
  <c r="FM48" i="8" s="1"/>
  <c r="FL9" i="8"/>
  <c r="FM9" i="8" l="1"/>
  <c r="FN47" i="8"/>
  <c r="FN39" i="5"/>
  <c r="FN51" i="8" s="1"/>
  <c r="FN38" i="5"/>
  <c r="FN50" i="8" s="1"/>
  <c r="FN37" i="5"/>
  <c r="FN49" i="8" s="1"/>
  <c r="FN36" i="5"/>
  <c r="FN48" i="8" s="1"/>
  <c r="FN38" i="3"/>
  <c r="FN24" i="8" s="1"/>
  <c r="FN39" i="3"/>
  <c r="FN25" i="8" s="1"/>
  <c r="FN21" i="8"/>
  <c r="FN36" i="3"/>
  <c r="FN22" i="8" s="1"/>
  <c r="FN37" i="3"/>
  <c r="FN23" i="8" s="1"/>
  <c r="FM12" i="8"/>
  <c r="FM10" i="8"/>
  <c r="FN38" i="2"/>
  <c r="FN11" i="8" s="1"/>
  <c r="FN36" i="2"/>
  <c r="FN39" i="2"/>
  <c r="FN8" i="8"/>
  <c r="FN37" i="2"/>
  <c r="FN10" i="8" l="1"/>
  <c r="FO39" i="2"/>
  <c r="FO37" i="2"/>
  <c r="FO8" i="8"/>
  <c r="FO36" i="2"/>
  <c r="FO38" i="2"/>
  <c r="FO11" i="8" s="1"/>
  <c r="FN12" i="8"/>
  <c r="FN9" i="8"/>
  <c r="FO38" i="3"/>
  <c r="FO24" i="8" s="1"/>
  <c r="FO21" i="8"/>
  <c r="FO37" i="3"/>
  <c r="FO23" i="8" s="1"/>
  <c r="FO36" i="3"/>
  <c r="FO22" i="8" s="1"/>
  <c r="FO39" i="3"/>
  <c r="FO25" i="8" s="1"/>
  <c r="FO37" i="5"/>
  <c r="FO49" i="8" s="1"/>
  <c r="FO39" i="5"/>
  <c r="FO51" i="8" s="1"/>
  <c r="FO47" i="8"/>
  <c r="FO36" i="5"/>
  <c r="FO48" i="8" s="1"/>
  <c r="FO38" i="5"/>
  <c r="FO50" i="8" s="1"/>
  <c r="FO9" i="8" l="1"/>
  <c r="FP37" i="2"/>
  <c r="FP36" i="2"/>
  <c r="FP38" i="2"/>
  <c r="FP11" i="8" s="1"/>
  <c r="FP39" i="2"/>
  <c r="FP8" i="8"/>
  <c r="FP39" i="5"/>
  <c r="FP51" i="8" s="1"/>
  <c r="FP38" i="5"/>
  <c r="FP50" i="8" s="1"/>
  <c r="FP36" i="5"/>
  <c r="FP48" i="8" s="1"/>
  <c r="FP47" i="8"/>
  <c r="FP37" i="5"/>
  <c r="FP49" i="8" s="1"/>
  <c r="FO10" i="8"/>
  <c r="FP37" i="3"/>
  <c r="FP23" i="8" s="1"/>
  <c r="FP36" i="3"/>
  <c r="FP22" i="8" s="1"/>
  <c r="FP21" i="8"/>
  <c r="FP38" i="3"/>
  <c r="FP24" i="8" s="1"/>
  <c r="FP39" i="3"/>
  <c r="FP25" i="8" s="1"/>
  <c r="FO12" i="8"/>
  <c r="FQ47" i="8" l="1"/>
  <c r="FQ36" i="5"/>
  <c r="FQ48" i="8" s="1"/>
  <c r="FQ38" i="5"/>
  <c r="FQ50" i="8" s="1"/>
  <c r="FQ37" i="5"/>
  <c r="FQ49" i="8" s="1"/>
  <c r="FQ39" i="5"/>
  <c r="FQ51" i="8" s="1"/>
  <c r="FP12" i="8"/>
  <c r="FP9" i="8"/>
  <c r="FP10" i="8"/>
  <c r="FQ21" i="8"/>
  <c r="FQ38" i="3"/>
  <c r="FQ24" i="8" s="1"/>
  <c r="FQ37" i="3"/>
  <c r="FQ23" i="8" s="1"/>
  <c r="FQ39" i="3"/>
  <c r="FQ25" i="8" s="1"/>
  <c r="FQ36" i="3"/>
  <c r="FQ22" i="8" s="1"/>
  <c r="FQ8" i="8"/>
  <c r="FQ37" i="2"/>
  <c r="FQ36" i="2"/>
  <c r="FQ38" i="2"/>
  <c r="FQ11" i="8" s="1"/>
  <c r="FQ39" i="2"/>
  <c r="FR37" i="2" l="1"/>
  <c r="FR38" i="2"/>
  <c r="FR11" i="8" s="1"/>
  <c r="FR36" i="2"/>
  <c r="FR39" i="2"/>
  <c r="FR8" i="8"/>
  <c r="FR47" i="8"/>
  <c r="FR36" i="5"/>
  <c r="FR48" i="8" s="1"/>
  <c r="FR37" i="5"/>
  <c r="FR49" i="8" s="1"/>
  <c r="FR39" i="5"/>
  <c r="FR51" i="8" s="1"/>
  <c r="FR38" i="5"/>
  <c r="FR50" i="8" s="1"/>
  <c r="FQ12" i="8"/>
  <c r="FQ9" i="8"/>
  <c r="FQ10" i="8"/>
  <c r="FR37" i="3"/>
  <c r="FR23" i="8" s="1"/>
  <c r="FR21" i="8"/>
  <c r="FR36" i="3"/>
  <c r="FR22" i="8" s="1"/>
  <c r="FR39" i="3"/>
  <c r="FR25" i="8" s="1"/>
  <c r="FR38" i="3"/>
  <c r="FR24" i="8" s="1"/>
  <c r="FS8" i="8" l="1"/>
  <c r="FS37" i="2"/>
  <c r="FS36" i="2"/>
  <c r="FS38" i="2"/>
  <c r="FS11" i="8" s="1"/>
  <c r="FS39" i="2"/>
  <c r="FS37" i="5"/>
  <c r="FS49" i="8" s="1"/>
  <c r="FS38" i="5"/>
  <c r="FS50" i="8" s="1"/>
  <c r="FS47" i="8"/>
  <c r="FS39" i="5"/>
  <c r="FS51" i="8" s="1"/>
  <c r="FS36" i="5"/>
  <c r="FS48" i="8" s="1"/>
  <c r="FS38" i="3"/>
  <c r="FS24" i="8" s="1"/>
  <c r="FS37" i="3"/>
  <c r="FS23" i="8" s="1"/>
  <c r="FS21" i="8"/>
  <c r="FS39" i="3"/>
  <c r="FS25" i="8" s="1"/>
  <c r="FS36" i="3"/>
  <c r="FS22" i="8" s="1"/>
  <c r="FR12" i="8"/>
  <c r="FR9" i="8"/>
  <c r="FR10" i="8"/>
  <c r="FT38" i="3" l="1"/>
  <c r="FT24" i="8" s="1"/>
  <c r="FT21" i="8"/>
  <c r="FT39" i="3"/>
  <c r="FT25" i="8" s="1"/>
  <c r="FT37" i="3"/>
  <c r="FT23" i="8" s="1"/>
  <c r="FT36" i="3"/>
  <c r="FT22" i="8" s="1"/>
  <c r="FT37" i="5"/>
  <c r="FT49" i="8" s="1"/>
  <c r="FT47" i="8"/>
  <c r="FT36" i="5"/>
  <c r="FT48" i="8" s="1"/>
  <c r="FT39" i="5"/>
  <c r="FT51" i="8" s="1"/>
  <c r="FT38" i="5"/>
  <c r="FT50" i="8" s="1"/>
  <c r="FS9" i="8"/>
  <c r="FS10" i="8"/>
  <c r="FS12" i="8"/>
  <c r="FT37" i="2"/>
  <c r="FT36" i="2"/>
  <c r="FT39" i="2"/>
  <c r="FT38" i="2"/>
  <c r="FT11" i="8" s="1"/>
  <c r="FT8" i="8"/>
  <c r="FU36" i="3" l="1"/>
  <c r="FU22" i="8" s="1"/>
  <c r="FU21" i="8"/>
  <c r="FU38" i="3"/>
  <c r="FU24" i="8" s="1"/>
  <c r="FU37" i="3"/>
  <c r="FU23" i="8" s="1"/>
  <c r="FU39" i="3"/>
  <c r="FU25" i="8" s="1"/>
  <c r="FT12" i="8"/>
  <c r="FU39" i="5"/>
  <c r="FU51" i="8" s="1"/>
  <c r="FU38" i="5"/>
  <c r="FU50" i="8" s="1"/>
  <c r="FU47" i="8"/>
  <c r="FU36" i="5"/>
  <c r="FU48" i="8" s="1"/>
  <c r="FU37" i="5"/>
  <c r="FU49" i="8" s="1"/>
  <c r="FT9" i="8"/>
  <c r="FU39" i="2"/>
  <c r="FU8" i="8"/>
  <c r="FU36" i="2"/>
  <c r="FU38" i="2"/>
  <c r="FU11" i="8" s="1"/>
  <c r="FU37" i="2"/>
  <c r="FT10" i="8"/>
  <c r="FU10" i="8" l="1"/>
  <c r="FV38" i="5"/>
  <c r="FV50" i="8" s="1"/>
  <c r="FV36" i="5"/>
  <c r="FV48" i="8" s="1"/>
  <c r="FV47" i="8"/>
  <c r="FV37" i="5"/>
  <c r="FV49" i="8" s="1"/>
  <c r="FV39" i="5"/>
  <c r="FV51" i="8" s="1"/>
  <c r="FU12" i="8"/>
  <c r="FU9" i="8"/>
  <c r="FV38" i="2"/>
  <c r="FV11" i="8" s="1"/>
  <c r="FV36" i="2"/>
  <c r="FV37" i="2"/>
  <c r="FV39" i="2"/>
  <c r="FV8" i="8"/>
  <c r="FV12" i="8" l="1"/>
  <c r="FV10" i="8"/>
  <c r="FV9" i="8"/>
  <c r="FA37" i="4" l="1"/>
  <c r="FA36" i="4"/>
  <c r="FA34" i="8"/>
  <c r="FA39" i="4"/>
  <c r="FA38" i="4"/>
  <c r="FA37" i="8" s="1"/>
  <c r="FA35" i="1"/>
  <c r="FB36" i="4" l="1"/>
  <c r="FB39" i="4"/>
  <c r="FB38" i="4"/>
  <c r="FB37" i="8" s="1"/>
  <c r="FB34" i="8"/>
  <c r="FB37" i="4"/>
  <c r="FB35" i="1"/>
  <c r="FA38" i="8"/>
  <c r="FB39" i="1"/>
  <c r="FB77" i="8" s="1"/>
  <c r="FA35" i="8"/>
  <c r="FA36" i="1"/>
  <c r="FA74" i="8" s="1"/>
  <c r="FA38" i="1"/>
  <c r="FA76" i="8" s="1"/>
  <c r="FA73" i="8"/>
  <c r="FA36" i="8"/>
  <c r="FA37" i="1"/>
  <c r="FA75" i="8" s="1"/>
  <c r="FC38" i="4" l="1"/>
  <c r="FC37" i="8" s="1"/>
  <c r="FC36" i="4"/>
  <c r="FC34" i="8"/>
  <c r="FC37" i="4"/>
  <c r="FC39" i="4"/>
  <c r="FC35" i="1"/>
  <c r="FB38" i="1"/>
  <c r="FB76" i="8" s="1"/>
  <c r="FB73" i="8"/>
  <c r="FB36" i="8"/>
  <c r="FB37" i="1"/>
  <c r="FB75" i="8" s="1"/>
  <c r="FB38" i="8"/>
  <c r="FC39" i="1"/>
  <c r="FC77" i="8" s="1"/>
  <c r="FB35" i="8"/>
  <c r="FB36" i="1"/>
  <c r="FB74" i="8" s="1"/>
  <c r="FC73" i="8" l="1"/>
  <c r="FC38" i="1"/>
  <c r="FC76" i="8" s="1"/>
  <c r="FC38" i="8"/>
  <c r="FD39" i="1"/>
  <c r="FD77" i="8" s="1"/>
  <c r="FC36" i="8"/>
  <c r="FC37" i="1"/>
  <c r="FC75" i="8" s="1"/>
  <c r="FD38" i="4"/>
  <c r="FD37" i="8" s="1"/>
  <c r="FD34" i="8"/>
  <c r="FD36" i="4"/>
  <c r="FD39" i="4"/>
  <c r="FD37" i="4"/>
  <c r="FD35" i="1"/>
  <c r="FC35" i="8"/>
  <c r="FC36" i="1"/>
  <c r="FC74" i="8" s="1"/>
  <c r="FD35" i="8" l="1"/>
  <c r="FD36" i="1"/>
  <c r="FD74" i="8" s="1"/>
  <c r="FE36" i="4"/>
  <c r="FE37" i="4"/>
  <c r="FE34" i="8"/>
  <c r="FE39" i="4"/>
  <c r="FE38" i="4"/>
  <c r="FE37" i="8" s="1"/>
  <c r="FE35" i="1"/>
  <c r="FD38" i="8"/>
  <c r="FE39" i="1"/>
  <c r="FE77" i="8" s="1"/>
  <c r="FD73" i="8"/>
  <c r="FD38" i="1"/>
  <c r="FD76" i="8" s="1"/>
  <c r="FD36" i="8"/>
  <c r="FD37" i="1"/>
  <c r="FD75" i="8" s="1"/>
  <c r="FE38" i="8" l="1"/>
  <c r="FF39" i="1"/>
  <c r="FF77" i="8" s="1"/>
  <c r="FE36" i="8"/>
  <c r="FE37" i="1"/>
  <c r="FE75" i="8" s="1"/>
  <c r="FE35" i="8"/>
  <c r="FE36" i="1"/>
  <c r="FE74" i="8" s="1"/>
  <c r="FF38" i="4"/>
  <c r="FF37" i="8" s="1"/>
  <c r="FF39" i="4"/>
  <c r="FF34" i="8"/>
  <c r="FF36" i="4"/>
  <c r="FF37" i="4"/>
  <c r="FF35" i="1"/>
  <c r="FE73" i="8"/>
  <c r="FE38" i="1"/>
  <c r="FE76" i="8" s="1"/>
  <c r="FF38" i="1" l="1"/>
  <c r="FF76" i="8" s="1"/>
  <c r="FF73" i="8"/>
  <c r="FF36" i="8"/>
  <c r="FF37" i="1"/>
  <c r="FF75" i="8" s="1"/>
  <c r="FF35" i="8"/>
  <c r="FF36" i="1"/>
  <c r="FF74" i="8" s="1"/>
  <c r="FF38" i="8"/>
  <c r="FG39" i="1"/>
  <c r="FG77" i="8" s="1"/>
  <c r="FG36" i="4"/>
  <c r="FG34" i="8"/>
  <c r="FG38" i="4"/>
  <c r="FG37" i="8" s="1"/>
  <c r="FG39" i="4"/>
  <c r="FG37" i="4"/>
  <c r="FG35" i="1"/>
  <c r="FG35" i="8" l="1"/>
  <c r="FG36" i="1"/>
  <c r="FG74" i="8" s="1"/>
  <c r="FH39" i="4"/>
  <c r="FH36" i="4"/>
  <c r="FH38" i="4"/>
  <c r="FH37" i="8" s="1"/>
  <c r="FH37" i="4"/>
  <c r="FH34" i="8"/>
  <c r="FH35" i="1"/>
  <c r="FG38" i="8"/>
  <c r="FH39" i="1"/>
  <c r="FH77" i="8" s="1"/>
  <c r="FG73" i="8"/>
  <c r="FG38" i="1"/>
  <c r="FG76" i="8" s="1"/>
  <c r="FG36" i="8"/>
  <c r="FG37" i="1"/>
  <c r="FG75" i="8" s="1"/>
  <c r="FH38" i="8" l="1"/>
  <c r="FI39" i="1"/>
  <c r="FI77" i="8" s="1"/>
  <c r="FH38" i="1"/>
  <c r="FH76" i="8" s="1"/>
  <c r="FH73" i="8"/>
  <c r="FH36" i="8"/>
  <c r="FH37" i="1"/>
  <c r="FH75" i="8" s="1"/>
  <c r="FI34" i="8"/>
  <c r="FI38" i="4"/>
  <c r="FI37" i="8" s="1"/>
  <c r="FI37" i="4"/>
  <c r="FI36" i="4"/>
  <c r="FI39" i="4"/>
  <c r="FI35" i="1"/>
  <c r="FH35" i="8"/>
  <c r="FH36" i="1"/>
  <c r="FH74" i="8" s="1"/>
  <c r="FI38" i="8" l="1"/>
  <c r="FJ39" i="1"/>
  <c r="FJ77" i="8" s="1"/>
  <c r="FI35" i="8"/>
  <c r="FI36" i="1"/>
  <c r="FI74" i="8" s="1"/>
  <c r="FI36" i="8"/>
  <c r="FI37" i="1"/>
  <c r="FI75" i="8" s="1"/>
  <c r="FI73" i="8"/>
  <c r="FI38" i="1"/>
  <c r="FI76" i="8" s="1"/>
  <c r="FJ36" i="4"/>
  <c r="FJ39" i="4"/>
  <c r="FJ37" i="4"/>
  <c r="FJ38" i="4"/>
  <c r="FJ37" i="8" s="1"/>
  <c r="FJ34" i="8"/>
  <c r="FJ35" i="1"/>
  <c r="FJ38" i="8" l="1"/>
  <c r="FK39" i="1"/>
  <c r="FK77" i="8" s="1"/>
  <c r="FJ35" i="8"/>
  <c r="FJ36" i="1"/>
  <c r="FJ74" i="8" s="1"/>
  <c r="FJ73" i="8"/>
  <c r="FJ38" i="1"/>
  <c r="FJ76" i="8" s="1"/>
  <c r="FJ36" i="8"/>
  <c r="FJ37" i="1"/>
  <c r="FJ75" i="8" s="1"/>
  <c r="FM38" i="4" l="1"/>
  <c r="FM37" i="8" s="1"/>
  <c r="FM36" i="4"/>
  <c r="FM39" i="4"/>
  <c r="FM34" i="8"/>
  <c r="FM37" i="4"/>
  <c r="FM35" i="1"/>
  <c r="FK39" i="4"/>
  <c r="FK34" i="8"/>
  <c r="FK37" i="4"/>
  <c r="FK38" i="4"/>
  <c r="FK37" i="8" s="1"/>
  <c r="FK36" i="4"/>
  <c r="FK35" i="1"/>
  <c r="FM73" i="8" l="1"/>
  <c r="FM38" i="1"/>
  <c r="FM76" i="8" s="1"/>
  <c r="FK38" i="8"/>
  <c r="FL39" i="1"/>
  <c r="FL77" i="8" s="1"/>
  <c r="FK35" i="8"/>
  <c r="FK36" i="1"/>
  <c r="FK74" i="8" s="1"/>
  <c r="FM38" i="8"/>
  <c r="FN39" i="1"/>
  <c r="FN77" i="8" s="1"/>
  <c r="FN37" i="4"/>
  <c r="FN39" i="4"/>
  <c r="FN36" i="4"/>
  <c r="FN38" i="4"/>
  <c r="FN37" i="8" s="1"/>
  <c r="FN34" i="8"/>
  <c r="FN35" i="1"/>
  <c r="FM35" i="8"/>
  <c r="FM36" i="1"/>
  <c r="FM74" i="8" s="1"/>
  <c r="FK38" i="1"/>
  <c r="FK76" i="8" s="1"/>
  <c r="FK73" i="8"/>
  <c r="FM36" i="8"/>
  <c r="FM37" i="1"/>
  <c r="FM75" i="8" s="1"/>
  <c r="FK36" i="8"/>
  <c r="FK37" i="1"/>
  <c r="FK75" i="8" s="1"/>
  <c r="FL36" i="4"/>
  <c r="FL39" i="4"/>
  <c r="FL38" i="4"/>
  <c r="FL37" i="8" s="1"/>
  <c r="FL37" i="4"/>
  <c r="FL34" i="8"/>
  <c r="FL35" i="1"/>
  <c r="FL38" i="8" l="1"/>
  <c r="FM39" i="1"/>
  <c r="FM77" i="8" s="1"/>
  <c r="FL35" i="8"/>
  <c r="FL36" i="1"/>
  <c r="FL74" i="8" s="1"/>
  <c r="FN35" i="8"/>
  <c r="FN36" i="1"/>
  <c r="FN74" i="8" s="1"/>
  <c r="FN38" i="1"/>
  <c r="FN76" i="8" s="1"/>
  <c r="FN73" i="8"/>
  <c r="FN38" i="8"/>
  <c r="FO39" i="1"/>
  <c r="FO77" i="8" s="1"/>
  <c r="FN36" i="8"/>
  <c r="FN37" i="1"/>
  <c r="FN75" i="8" s="1"/>
  <c r="FO34" i="8"/>
  <c r="FO37" i="4"/>
  <c r="FO39" i="4"/>
  <c r="FO36" i="4"/>
  <c r="FO38" i="4"/>
  <c r="FO37" i="8" s="1"/>
  <c r="FO35" i="1"/>
  <c r="FL73" i="8"/>
  <c r="FL38" i="1"/>
  <c r="FL76" i="8" s="1"/>
  <c r="FL36" i="8"/>
  <c r="FL37" i="1"/>
  <c r="FL75" i="8" s="1"/>
  <c r="FO36" i="8" l="1"/>
  <c r="FO37" i="1"/>
  <c r="FO75" i="8" s="1"/>
  <c r="FO38" i="8"/>
  <c r="FP39" i="1"/>
  <c r="FP77" i="8" s="1"/>
  <c r="FO73" i="8"/>
  <c r="FO38" i="1"/>
  <c r="FO76" i="8" s="1"/>
  <c r="FP37" i="4"/>
  <c r="FP36" i="4"/>
  <c r="FP39" i="4"/>
  <c r="FP34" i="8"/>
  <c r="FP38" i="4"/>
  <c r="FP37" i="8" s="1"/>
  <c r="FO35" i="8"/>
  <c r="FO36" i="1"/>
  <c r="FO74" i="8" s="1"/>
  <c r="FP36" i="8" l="1"/>
  <c r="FQ34" i="8"/>
  <c r="FQ36" i="4"/>
  <c r="FQ39" i="4"/>
  <c r="FQ38" i="4"/>
  <c r="FQ37" i="8" s="1"/>
  <c r="FQ37" i="4"/>
  <c r="FP35" i="8"/>
  <c r="FP38" i="8"/>
  <c r="FQ36" i="8" l="1"/>
  <c r="FQ35" i="8"/>
  <c r="FR38" i="4"/>
  <c r="FR37" i="8" s="1"/>
  <c r="FR37" i="4"/>
  <c r="FR34" i="8"/>
  <c r="FR39" i="4"/>
  <c r="FR36" i="4"/>
  <c r="FQ38" i="8"/>
  <c r="FS36" i="4" l="1"/>
  <c r="FS39" i="4"/>
  <c r="FS34" i="8"/>
  <c r="FS38" i="4"/>
  <c r="FS37" i="8" s="1"/>
  <c r="FS37" i="4"/>
  <c r="FR36" i="8"/>
  <c r="FR35" i="8"/>
  <c r="FR38" i="8"/>
  <c r="FT38" i="4" l="1"/>
  <c r="FT37" i="8" s="1"/>
  <c r="FT36" i="4"/>
  <c r="FT34" i="8"/>
  <c r="FT37" i="4"/>
  <c r="FT39" i="4"/>
  <c r="FS36" i="8"/>
  <c r="FS38" i="8"/>
  <c r="FS35" i="8"/>
  <c r="FT36" i="8" l="1"/>
  <c r="FT35" i="8"/>
  <c r="FU37" i="4"/>
  <c r="FU38" i="4"/>
  <c r="FU37" i="8" s="1"/>
  <c r="FU34" i="8"/>
  <c r="FU36" i="4"/>
  <c r="FU39" i="4"/>
  <c r="FT38" i="8"/>
  <c r="FU35" i="8" l="1"/>
  <c r="FU38" i="8"/>
  <c r="FU36" i="8"/>
  <c r="FV34" i="8"/>
  <c r="FV37" i="4"/>
  <c r="FV38" i="4"/>
  <c r="FV37" i="8" s="1"/>
  <c r="FV39" i="4"/>
  <c r="FV36" i="4"/>
  <c r="FV36" i="8" l="1"/>
  <c r="FV35" i="8"/>
  <c r="FV38" i="8"/>
  <c r="FP36" i="6" l="1"/>
  <c r="FP38" i="6"/>
  <c r="FP63" i="8" s="1"/>
  <c r="FP37" i="6"/>
  <c r="FP60" i="8"/>
  <c r="FP39" i="6"/>
  <c r="FP35" i="1"/>
  <c r="FP38" i="1" l="1"/>
  <c r="FP76" i="8" s="1"/>
  <c r="FP73" i="8"/>
  <c r="FP64" i="8"/>
  <c r="FQ39" i="1"/>
  <c r="FQ77" i="8" s="1"/>
  <c r="FQ39" i="6"/>
  <c r="FQ37" i="6"/>
  <c r="FQ38" i="6"/>
  <c r="FQ63" i="8" s="1"/>
  <c r="FQ60" i="8"/>
  <c r="FQ36" i="6"/>
  <c r="FQ35" i="1"/>
  <c r="FP62" i="8"/>
  <c r="FP37" i="1"/>
  <c r="FP75" i="8" s="1"/>
  <c r="FP61" i="8"/>
  <c r="FP36" i="1"/>
  <c r="FP74" i="8" s="1"/>
  <c r="FQ61" i="8" l="1"/>
  <c r="FQ36" i="1"/>
  <c r="FQ74" i="8" s="1"/>
  <c r="FQ62" i="8"/>
  <c r="FQ37" i="1"/>
  <c r="FQ75" i="8" s="1"/>
  <c r="FR36" i="6"/>
  <c r="FR38" i="6"/>
  <c r="FR63" i="8" s="1"/>
  <c r="FR37" i="6"/>
  <c r="FR60" i="8"/>
  <c r="FR39" i="6"/>
  <c r="FR35" i="1"/>
  <c r="FQ64" i="8"/>
  <c r="FR39" i="1"/>
  <c r="FR77" i="8" s="1"/>
  <c r="FQ38" i="1"/>
  <c r="FQ76" i="8" s="1"/>
  <c r="FQ73" i="8"/>
  <c r="FR62" i="8" l="1"/>
  <c r="FR37" i="1"/>
  <c r="FR75" i="8" s="1"/>
  <c r="FR61" i="8"/>
  <c r="FR36" i="1"/>
  <c r="FR74" i="8" s="1"/>
  <c r="FR73" i="8"/>
  <c r="FR38" i="1"/>
  <c r="FR76" i="8" s="1"/>
  <c r="FS37" i="6"/>
  <c r="FS38" i="6"/>
  <c r="FS63" i="8" s="1"/>
  <c r="FS36" i="6"/>
  <c r="FS60" i="8"/>
  <c r="FS39" i="6"/>
  <c r="FS35" i="1"/>
  <c r="FR64" i="8"/>
  <c r="FS39" i="1"/>
  <c r="FS77" i="8" s="1"/>
  <c r="FS62" i="8" l="1"/>
  <c r="FS37" i="1"/>
  <c r="FS75" i="8" s="1"/>
  <c r="FS64" i="8"/>
  <c r="FT39" i="1"/>
  <c r="FT77" i="8" s="1"/>
  <c r="FS38" i="1"/>
  <c r="FS76" i="8" s="1"/>
  <c r="FS73" i="8"/>
  <c r="FS61" i="8"/>
  <c r="FS36" i="1"/>
  <c r="FS74" i="8" s="1"/>
  <c r="FT36" i="6" l="1"/>
  <c r="FT37" i="6"/>
  <c r="FT38" i="6"/>
  <c r="FT63" i="8" s="1"/>
  <c r="FT60" i="8"/>
  <c r="FT39" i="6"/>
  <c r="FT35" i="1"/>
  <c r="FT64" i="8" l="1"/>
  <c r="FU39" i="1"/>
  <c r="FU77" i="8" s="1"/>
  <c r="FT62" i="8"/>
  <c r="FT37" i="1"/>
  <c r="FT75" i="8" s="1"/>
  <c r="FT38" i="1"/>
  <c r="FT76" i="8" s="1"/>
  <c r="FT73" i="8"/>
  <c r="FV38" i="6"/>
  <c r="FV63" i="8" s="1"/>
  <c r="FV39" i="6"/>
  <c r="FV64" i="8" s="1"/>
  <c r="FV36" i="6"/>
  <c r="FV61" i="8" s="1"/>
  <c r="FV37" i="6"/>
  <c r="FV62" i="8" s="1"/>
  <c r="FV60" i="8"/>
  <c r="FU39" i="6"/>
  <c r="FU38" i="6"/>
  <c r="FU63" i="8" s="1"/>
  <c r="FU37" i="6"/>
  <c r="FU36" i="6"/>
  <c r="FU60" i="8"/>
  <c r="FU35" i="1"/>
  <c r="FT61" i="8"/>
  <c r="FT36" i="1"/>
  <c r="FT74" i="8" s="1"/>
  <c r="FU62" i="8" l="1"/>
  <c r="FU37" i="1"/>
  <c r="FU75" i="8" s="1"/>
  <c r="FU61" i="8"/>
  <c r="FU36" i="1"/>
  <c r="FU74" i="8" s="1"/>
  <c r="FU64" i="8"/>
  <c r="FV39" i="1"/>
  <c r="FV77" i="8" s="1"/>
  <c r="FU73" i="8"/>
  <c r="FU38" i="1"/>
  <c r="FU76" i="8" s="1"/>
  <c r="FV39" i="3" l="1"/>
  <c r="FV38" i="3"/>
  <c r="FV24" i="8" s="1"/>
  <c r="FV37" i="3"/>
  <c r="FV21" i="8"/>
  <c r="FV36" i="3"/>
  <c r="FV35" i="1"/>
  <c r="FV23" i="8" l="1"/>
  <c r="FV37" i="1"/>
  <c r="FV75" i="8" s="1"/>
  <c r="FV25" i="8"/>
  <c r="FW39" i="1"/>
  <c r="FW77" i="8" s="1"/>
  <c r="FV38" i="1"/>
  <c r="FV76" i="8" s="1"/>
  <c r="FV73" i="8"/>
  <c r="FV22" i="8"/>
  <c r="FV36" i="1"/>
  <c r="FV74" i="8" s="1"/>
  <c r="FW33" i="2" l="1"/>
  <c r="FW31" i="2"/>
  <c r="FW32" i="2"/>
  <c r="FW33" i="3" l="1"/>
  <c r="FW31" i="3"/>
  <c r="FW32" i="3"/>
  <c r="FW37" i="5" l="1"/>
  <c r="FW49" i="8" s="1"/>
  <c r="FW38" i="5"/>
  <c r="FW50" i="8" s="1"/>
  <c r="FW36" i="5"/>
  <c r="FW48" i="8" s="1"/>
  <c r="FW47" i="8"/>
  <c r="FW39" i="5"/>
  <c r="FW51" i="8" s="1"/>
  <c r="FW37" i="6" l="1"/>
  <c r="FW62" i="8" s="1"/>
  <c r="FW39" i="6"/>
  <c r="FW64" i="8" s="1"/>
  <c r="FW36" i="6"/>
  <c r="FW61" i="8" s="1"/>
  <c r="FW60" i="8"/>
  <c r="FW38" i="6"/>
  <c r="FW63" i="8" s="1"/>
  <c r="FW21" i="8" l="1"/>
  <c r="FW39" i="3"/>
  <c r="FW38" i="3"/>
  <c r="FW24" i="8" s="1"/>
  <c r="FW36" i="3"/>
  <c r="FW37" i="3"/>
  <c r="FW22" i="8" l="1"/>
  <c r="FW23" i="8"/>
  <c r="FW25" i="8"/>
  <c r="FW31" i="4" l="1"/>
  <c r="FW32" i="4"/>
  <c r="FW33" i="4"/>
  <c r="FW36" i="2" l="1"/>
  <c r="FW8" i="8"/>
  <c r="FW37" i="2"/>
  <c r="FW39" i="2"/>
  <c r="FW38" i="2"/>
  <c r="FW11" i="8" s="1"/>
  <c r="FW9" i="8" l="1"/>
  <c r="FW12" i="8"/>
  <c r="FW10" i="8"/>
  <c r="FW38" i="4" l="1"/>
  <c r="FW37" i="8" s="1"/>
  <c r="FW36" i="4"/>
  <c r="FW39" i="4"/>
  <c r="FW37" i="4"/>
  <c r="FW34" i="8"/>
  <c r="FW35" i="1"/>
  <c r="FW38" i="1" l="1"/>
  <c r="FW76" i="8" s="1"/>
  <c r="FW73" i="8"/>
  <c r="FW36" i="8"/>
  <c r="FW37" i="1"/>
  <c r="FW75" i="8" s="1"/>
  <c r="FW38" i="8"/>
  <c r="FX39" i="1"/>
  <c r="FX77" i="8" s="1"/>
  <c r="FW35" i="8"/>
  <c r="FW36" i="1"/>
  <c r="FW74" i="8" s="1"/>
  <c r="FX33" i="6" l="1"/>
  <c r="FX31" i="6"/>
  <c r="FX32" i="6"/>
  <c r="FX32" i="3" l="1"/>
  <c r="FX33" i="3"/>
  <c r="FX31" i="3"/>
  <c r="FX33" i="2"/>
  <c r="FX31" i="2"/>
  <c r="FX32" i="2"/>
  <c r="FX36" i="5" l="1"/>
  <c r="FX48" i="8" s="1"/>
  <c r="FX37" i="5"/>
  <c r="FX49" i="8" s="1"/>
  <c r="FX39" i="5"/>
  <c r="FX51" i="8" s="1"/>
  <c r="FX38" i="5"/>
  <c r="FX50" i="8" s="1"/>
  <c r="FX47" i="8"/>
  <c r="FX38" i="6" l="1"/>
  <c r="FX63" i="8" s="1"/>
  <c r="FX37" i="6"/>
  <c r="FX62" i="8" s="1"/>
  <c r="FX39" i="6"/>
  <c r="FX64" i="8" s="1"/>
  <c r="FX36" i="6"/>
  <c r="FX61" i="8" s="1"/>
  <c r="FX60" i="8"/>
  <c r="FX36" i="3" l="1"/>
  <c r="FX21" i="8"/>
  <c r="FX38" i="3"/>
  <c r="FX24" i="8" s="1"/>
  <c r="FX37" i="3"/>
  <c r="FX39" i="3"/>
  <c r="FX25" i="8" l="1"/>
  <c r="FX22" i="8"/>
  <c r="FX23" i="8"/>
  <c r="FX33" i="4" l="1"/>
  <c r="FX32" i="4"/>
  <c r="FX31" i="4"/>
  <c r="FX38" i="2" l="1"/>
  <c r="FX11" i="8" s="1"/>
  <c r="FX36" i="2"/>
  <c r="FX8" i="8"/>
  <c r="FX37" i="2"/>
  <c r="FX39" i="2"/>
  <c r="FX12" i="8" l="1"/>
  <c r="FX10" i="8"/>
  <c r="FX9" i="8"/>
  <c r="FX38" i="4" l="1"/>
  <c r="FX37" i="8" s="1"/>
  <c r="FX37" i="4"/>
  <c r="FX39" i="4"/>
  <c r="FX34" i="8"/>
  <c r="FX36" i="4"/>
  <c r="FX35" i="1"/>
  <c r="FX38" i="8" l="1"/>
  <c r="FY39" i="1"/>
  <c r="FY77" i="8" s="1"/>
  <c r="FX36" i="8"/>
  <c r="FX37" i="1"/>
  <c r="FX75" i="8" s="1"/>
  <c r="FX38" i="1"/>
  <c r="FX76" i="8" s="1"/>
  <c r="FX73" i="8"/>
  <c r="FX35" i="8"/>
  <c r="FX36" i="1"/>
  <c r="FX74" i="8" s="1"/>
  <c r="GL33" i="5" l="1"/>
  <c r="GL33" i="6" l="1"/>
  <c r="GL31" i="6"/>
  <c r="GL32" i="6" l="1"/>
  <c r="GJ31" i="6"/>
  <c r="GJ33" i="6"/>
  <c r="GJ32" i="6"/>
  <c r="FV12" i="2"/>
  <c r="FW12" i="2"/>
  <c r="GB33" i="6"/>
  <c r="GB31" i="6"/>
  <c r="GB32" i="6"/>
  <c r="FY33" i="6"/>
  <c r="FY31" i="6"/>
  <c r="FY32" i="6"/>
  <c r="GE31" i="6"/>
  <c r="GE32" i="6"/>
  <c r="GE33" i="6"/>
  <c r="GH32" i="6"/>
  <c r="GH31" i="6"/>
  <c r="GH33" i="6"/>
  <c r="FX12" i="2"/>
  <c r="FX10" i="2"/>
  <c r="FU12" i="2"/>
  <c r="GA31" i="6"/>
  <c r="GA32" i="6"/>
  <c r="GA33" i="6"/>
  <c r="GI33" i="6"/>
  <c r="GI31" i="6"/>
  <c r="GI32" i="6"/>
  <c r="GC33" i="6"/>
  <c r="GC31" i="6"/>
  <c r="GC32" i="6"/>
  <c r="GG32" i="6"/>
  <c r="GG33" i="6"/>
  <c r="GG31" i="6"/>
  <c r="GK31" i="6"/>
  <c r="GK33" i="6"/>
  <c r="GK32" i="6"/>
  <c r="GF33" i="6"/>
  <c r="GF31" i="6"/>
  <c r="GF32" i="6"/>
  <c r="FZ33" i="6"/>
  <c r="FZ31" i="6"/>
  <c r="FZ32" i="6"/>
  <c r="GD33" i="6"/>
  <c r="GD31" i="6"/>
  <c r="GD32" i="6"/>
  <c r="FO12" i="4" l="1"/>
  <c r="FR12" i="2" l="1"/>
  <c r="FP12" i="2" l="1"/>
  <c r="FQ12" i="2"/>
  <c r="FS12" i="2"/>
  <c r="FO12" i="2"/>
  <c r="FT12" i="2"/>
  <c r="ES12" i="2" l="1"/>
  <c r="ES10" i="2"/>
  <c r="ES11" i="2"/>
  <c r="ER12" i="2"/>
  <c r="ER10" i="2"/>
  <c r="ER11" i="2"/>
  <c r="EW10" i="2"/>
  <c r="EW11" i="2"/>
  <c r="EW12" i="2"/>
  <c r="EV12" i="2"/>
  <c r="EV10" i="2"/>
  <c r="EV11" i="2"/>
  <c r="EQ12" i="2"/>
  <c r="EQ10" i="2"/>
  <c r="EQ11" i="2"/>
  <c r="ET12" i="2"/>
  <c r="ET10" i="2"/>
  <c r="ET11" i="2"/>
  <c r="EV9" i="1"/>
  <c r="ES9" i="1"/>
  <c r="ER9" i="1"/>
  <c r="EU12" i="2"/>
  <c r="EU10" i="2"/>
  <c r="EU11" i="2"/>
  <c r="EQ12" i="3" l="1"/>
  <c r="EQ12" i="1" s="1"/>
  <c r="EQ10" i="3"/>
  <c r="EQ10" i="1" s="1"/>
  <c r="EQ11" i="3"/>
  <c r="EQ11" i="1" s="1"/>
  <c r="EU12" i="3"/>
  <c r="EU12" i="1" s="1"/>
  <c r="EU10" i="3"/>
  <c r="EU11" i="3"/>
  <c r="EU11" i="1" s="1"/>
  <c r="ET12" i="3"/>
  <c r="ET12" i="1" s="1"/>
  <c r="ET10" i="3"/>
  <c r="ET10" i="1" s="1"/>
  <c r="ET11" i="3"/>
  <c r="EW11" i="3"/>
  <c r="EW12" i="3"/>
  <c r="EW12" i="1" s="1"/>
  <c r="EW10" i="3"/>
  <c r="EW10" i="1" s="1"/>
  <c r="ET9" i="1"/>
  <c r="EW9" i="1"/>
  <c r="ER12" i="3"/>
  <c r="ER12" i="1" s="1"/>
  <c r="ER10" i="3"/>
  <c r="ER10" i="1" s="1"/>
  <c r="ER11" i="3"/>
  <c r="ER11" i="1" s="1"/>
  <c r="EU9" i="1"/>
  <c r="ES12" i="3"/>
  <c r="ES12" i="1" s="1"/>
  <c r="ES10" i="3"/>
  <c r="ES10" i="1" s="1"/>
  <c r="ES11" i="3"/>
  <c r="ES11" i="1" s="1"/>
  <c r="ET11" i="1"/>
  <c r="EW11" i="1"/>
  <c r="EU10" i="1"/>
  <c r="EV10" i="3"/>
  <c r="EV10" i="1" s="1"/>
  <c r="EV12" i="3"/>
  <c r="EV12" i="1" s="1"/>
  <c r="EV11" i="3"/>
  <c r="EV11" i="1" s="1"/>
  <c r="EQ9" i="1"/>
  <c r="FS12" i="4" l="1"/>
  <c r="FV11" i="5"/>
  <c r="FV12" i="5"/>
  <c r="FV10" i="5"/>
  <c r="FU12" i="4"/>
  <c r="FV12" i="4"/>
  <c r="FT12" i="5"/>
  <c r="FT10" i="5"/>
  <c r="FT11" i="5"/>
  <c r="FR12" i="4"/>
  <c r="FT12" i="4"/>
  <c r="FX12" i="4"/>
  <c r="FQ12" i="4"/>
  <c r="FS10" i="5"/>
  <c r="FS11" i="5"/>
  <c r="FS12" i="5"/>
  <c r="FQ11" i="5"/>
  <c r="FQ12" i="5"/>
  <c r="FQ10" i="5"/>
  <c r="FP12" i="4"/>
  <c r="FP12" i="5"/>
  <c r="FP10" i="5"/>
  <c r="FP11" i="5"/>
  <c r="FR12" i="5"/>
  <c r="FR10" i="5"/>
  <c r="FR11" i="5"/>
  <c r="FW10" i="5"/>
  <c r="FW11" i="5"/>
  <c r="FW12" i="5"/>
  <c r="FO10" i="5"/>
  <c r="FO12" i="5"/>
  <c r="FO11" i="5"/>
  <c r="FX12" i="5"/>
  <c r="FX10" i="5"/>
  <c r="FX11" i="5"/>
  <c r="FU12" i="5"/>
  <c r="FU11" i="5"/>
  <c r="FU10" i="5"/>
  <c r="FW12" i="4"/>
  <c r="FJ12" i="4" l="1"/>
  <c r="FJ10" i="4"/>
  <c r="FJ11" i="4"/>
  <c r="FV11" i="4"/>
  <c r="FV10" i="4"/>
  <c r="FG12" i="4"/>
  <c r="FG10" i="4"/>
  <c r="FG11" i="4"/>
  <c r="FS11" i="4"/>
  <c r="FS10" i="4"/>
  <c r="FH12" i="4"/>
  <c r="FH10" i="4"/>
  <c r="FH11" i="4"/>
  <c r="FT10" i="4"/>
  <c r="FT11" i="4"/>
  <c r="FI11" i="4"/>
  <c r="FI12" i="4"/>
  <c r="FI10" i="4"/>
  <c r="FU11" i="4"/>
  <c r="FU10" i="4"/>
  <c r="FD12" i="4"/>
  <c r="FD10" i="4"/>
  <c r="FD11" i="4"/>
  <c r="FP11" i="4"/>
  <c r="FP10" i="4"/>
  <c r="FE12" i="4"/>
  <c r="FE11" i="4"/>
  <c r="FE10" i="4"/>
  <c r="FQ10" i="4"/>
  <c r="FQ11" i="4"/>
  <c r="FF11" i="4"/>
  <c r="FF10" i="4"/>
  <c r="FF12" i="4"/>
  <c r="FR10" i="4"/>
  <c r="FR11" i="4"/>
  <c r="FL12" i="4"/>
  <c r="FL11" i="4"/>
  <c r="FL10" i="4"/>
  <c r="FX10" i="4"/>
  <c r="FX11" i="4"/>
  <c r="FC12" i="4"/>
  <c r="FC11" i="4"/>
  <c r="FC10" i="4"/>
  <c r="FO10" i="4"/>
  <c r="FO11" i="4"/>
  <c r="FK10" i="4"/>
  <c r="FK11" i="4"/>
  <c r="FK12" i="4"/>
  <c r="FW10" i="4"/>
  <c r="FW11" i="4"/>
  <c r="FN12" i="4"/>
  <c r="FN10" i="4"/>
  <c r="FN11" i="4"/>
  <c r="FM12" i="4"/>
  <c r="FM10" i="4"/>
  <c r="FM11" i="4"/>
  <c r="DP20" i="2" l="1"/>
  <c r="DP28" i="2"/>
  <c r="DG28" i="2"/>
  <c r="DG20" i="2"/>
  <c r="DN28" i="2"/>
  <c r="DN20" i="2"/>
  <c r="DH20" i="2"/>
  <c r="DH28" i="2"/>
  <c r="DK28" i="2"/>
  <c r="DK20" i="2"/>
  <c r="DQ20" i="2"/>
  <c r="DQ28" i="2"/>
  <c r="DJ20" i="2"/>
  <c r="DJ28" i="2"/>
  <c r="DL28" i="2"/>
  <c r="DL20" i="2"/>
  <c r="DH26" i="2"/>
  <c r="DK26" i="2"/>
  <c r="DP26" i="2"/>
  <c r="DG26" i="3" l="1"/>
  <c r="DG20" i="3"/>
  <c r="DG28" i="3"/>
  <c r="CZ20" i="3"/>
  <c r="DN20" i="3"/>
  <c r="DN26" i="3"/>
  <c r="DN28" i="3"/>
  <c r="DN26" i="2"/>
  <c r="DB26" i="2"/>
  <c r="DB20" i="2"/>
  <c r="CZ20" i="2"/>
  <c r="CZ26" i="2"/>
  <c r="DR26" i="3"/>
  <c r="DR20" i="3"/>
  <c r="DR28" i="3"/>
  <c r="DG14" i="2"/>
  <c r="DG23" i="2"/>
  <c r="DE20" i="3"/>
  <c r="CW20" i="3"/>
  <c r="DQ26" i="3"/>
  <c r="DQ20" i="3"/>
  <c r="DQ28" i="3"/>
  <c r="DG26" i="2"/>
  <c r="CU20" i="2"/>
  <c r="DG21" i="2" s="1"/>
  <c r="DL20" i="3"/>
  <c r="DL28" i="3"/>
  <c r="DL26" i="3"/>
  <c r="DO20" i="3"/>
  <c r="DO26" i="3"/>
  <c r="DO28" i="3"/>
  <c r="DM20" i="3"/>
  <c r="DM26" i="3"/>
  <c r="DM28" i="3"/>
  <c r="DR20" i="2"/>
  <c r="DR26" i="2"/>
  <c r="DR28" i="2"/>
  <c r="DA20" i="3"/>
  <c r="DC20" i="3"/>
  <c r="DJ26" i="2"/>
  <c r="CX20" i="2"/>
  <c r="DJ21" i="2" s="1"/>
  <c r="DH26" i="3"/>
  <c r="DH20" i="3"/>
  <c r="DH28" i="3"/>
  <c r="CP20" i="2"/>
  <c r="CN20" i="2"/>
  <c r="DL26" i="2"/>
  <c r="DH14" i="2"/>
  <c r="DH23" i="2"/>
  <c r="DN23" i="2"/>
  <c r="DN14" i="2"/>
  <c r="DN21" i="2"/>
  <c r="DB20" i="3"/>
  <c r="DB14" i="3" s="1"/>
  <c r="DC20" i="2"/>
  <c r="DC26" i="2"/>
  <c r="DK20" i="3"/>
  <c r="DK26" i="3"/>
  <c r="DK28" i="3"/>
  <c r="CV20" i="2"/>
  <c r="DP14" i="8"/>
  <c r="DP45" i="2"/>
  <c r="DP18" i="8" s="1"/>
  <c r="DL23" i="2"/>
  <c r="DL14" i="2"/>
  <c r="CY20" i="3"/>
  <c r="DD20" i="3"/>
  <c r="CW20" i="2"/>
  <c r="DJ26" i="3"/>
  <c r="DJ20" i="3"/>
  <c r="DJ28" i="3"/>
  <c r="DQ26" i="2"/>
  <c r="DE26" i="2"/>
  <c r="DE20" i="2"/>
  <c r="DM28" i="2"/>
  <c r="DM26" i="2"/>
  <c r="DM20" i="2"/>
  <c r="DP23" i="2"/>
  <c r="DP14" i="2"/>
  <c r="CU20" i="3"/>
  <c r="CX20" i="3"/>
  <c r="DA20" i="2"/>
  <c r="DI26" i="3"/>
  <c r="DI20" i="3"/>
  <c r="DI28" i="3"/>
  <c r="DF20" i="2"/>
  <c r="CQ20" i="2"/>
  <c r="DJ45" i="2"/>
  <c r="DJ14" i="8"/>
  <c r="DK14" i="2"/>
  <c r="DK23" i="2"/>
  <c r="CV20" i="3"/>
  <c r="DD20" i="2"/>
  <c r="CF20" i="3"/>
  <c r="DN45" i="2"/>
  <c r="DN18" i="8" s="1"/>
  <c r="DN14" i="8"/>
  <c r="DG14" i="8"/>
  <c r="DG45" i="2"/>
  <c r="DI26" i="2"/>
  <c r="DI20" i="2"/>
  <c r="DI28" i="2"/>
  <c r="DJ23" i="2"/>
  <c r="DJ14" i="2"/>
  <c r="DF20" i="3"/>
  <c r="CY20" i="2"/>
  <c r="CS20" i="2"/>
  <c r="DP20" i="3"/>
  <c r="DP26" i="3"/>
  <c r="DP28" i="3"/>
  <c r="DO20" i="2"/>
  <c r="DO26" i="2"/>
  <c r="DO28" i="2"/>
  <c r="DQ41" i="2"/>
  <c r="DQ14" i="2"/>
  <c r="DQ23" i="2"/>
  <c r="EY10" i="3"/>
  <c r="EY11" i="3"/>
  <c r="EY12" i="3"/>
  <c r="FJ10" i="3"/>
  <c r="FJ11" i="3"/>
  <c r="FJ12" i="3"/>
  <c r="FC12" i="3"/>
  <c r="FC11" i="3"/>
  <c r="FC10" i="3"/>
  <c r="FB10" i="3"/>
  <c r="FB12" i="3"/>
  <c r="FB11" i="3"/>
  <c r="FI12" i="3"/>
  <c r="FI10" i="3"/>
  <c r="FI11" i="3"/>
  <c r="FD12" i="3"/>
  <c r="FD10" i="3"/>
  <c r="FD11" i="3"/>
  <c r="FC10" i="2"/>
  <c r="FC11" i="2"/>
  <c r="FC12" i="2"/>
  <c r="FC9" i="1"/>
  <c r="FO10" i="2"/>
  <c r="FO11" i="2"/>
  <c r="EX11" i="3"/>
  <c r="EX12" i="3"/>
  <c r="EX10" i="3"/>
  <c r="GL33" i="4"/>
  <c r="GK12" i="5"/>
  <c r="FF12" i="3"/>
  <c r="FF11" i="3"/>
  <c r="FF10" i="3"/>
  <c r="EZ10" i="3"/>
  <c r="EZ11" i="3"/>
  <c r="EZ12" i="3"/>
  <c r="AV20" i="3"/>
  <c r="CW26" i="2"/>
  <c r="DE26" i="3"/>
  <c r="AQ20" i="3"/>
  <c r="AN20" i="3"/>
  <c r="CU26" i="3"/>
  <c r="DA26" i="3"/>
  <c r="CX26" i="2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BA20" i="3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DL27" i="3"/>
  <c r="DL22" i="3" s="1"/>
  <c r="D20" i="3"/>
  <c r="D14" i="3" s="1"/>
  <c r="D4" i="3" s="1"/>
  <c r="I20" i="3"/>
  <c r="I14" i="3" s="1"/>
  <c r="I4" i="3" s="1"/>
  <c r="N20" i="3"/>
  <c r="N14" i="3" s="1"/>
  <c r="N4" i="3" s="1"/>
  <c r="AW20" i="3"/>
  <c r="FC11" i="1" l="1"/>
  <c r="FC12" i="1"/>
  <c r="FC10" i="1"/>
  <c r="DR27" i="3"/>
  <c r="DR22" i="3" s="1"/>
  <c r="DN27" i="3"/>
  <c r="DN22" i="3" s="1"/>
  <c r="DG27" i="3"/>
  <c r="DG22" i="3" s="1"/>
  <c r="DO27" i="3"/>
  <c r="DO22" i="3" s="1"/>
  <c r="CU27" i="3"/>
  <c r="CU22" i="3" s="1"/>
  <c r="BI20" i="2"/>
  <c r="BI26" i="2"/>
  <c r="DP4" i="2"/>
  <c r="DP17" i="2"/>
  <c r="DU28" i="2"/>
  <c r="DU26" i="2"/>
  <c r="DU20" i="2"/>
  <c r="BJ20" i="2"/>
  <c r="BJ26" i="2"/>
  <c r="V20" i="2"/>
  <c r="V26" i="2"/>
  <c r="S20" i="2"/>
  <c r="S26" i="2"/>
  <c r="CE20" i="3"/>
  <c r="CE26" i="3"/>
  <c r="DQ21" i="3"/>
  <c r="DQ14" i="3"/>
  <c r="DQ23" i="3"/>
  <c r="DQ41" i="3"/>
  <c r="CZ21" i="2"/>
  <c r="CZ14" i="2"/>
  <c r="EF20" i="2"/>
  <c r="EF26" i="2"/>
  <c r="EF28" i="2"/>
  <c r="EN20" i="2"/>
  <c r="EN28" i="2"/>
  <c r="EN26" i="2"/>
  <c r="BC20" i="3"/>
  <c r="BC26" i="3"/>
  <c r="J20" i="2"/>
  <c r="BE26" i="2"/>
  <c r="BE20" i="2"/>
  <c r="F20" i="2"/>
  <c r="T26" i="3"/>
  <c r="T20" i="3"/>
  <c r="Q26" i="2"/>
  <c r="Q20" i="2"/>
  <c r="C20" i="2"/>
  <c r="AW20" i="2"/>
  <c r="R26" i="2"/>
  <c r="R20" i="2"/>
  <c r="BM26" i="2"/>
  <c r="BM20" i="2"/>
  <c r="N20" i="2"/>
  <c r="AS20" i="2"/>
  <c r="BU20" i="3"/>
  <c r="BU26" i="3"/>
  <c r="BW20" i="3"/>
  <c r="BW26" i="3"/>
  <c r="BV20" i="3"/>
  <c r="BV26" i="3"/>
  <c r="DD26" i="3"/>
  <c r="CR20" i="3"/>
  <c r="DD21" i="3" s="1"/>
  <c r="CR26" i="3"/>
  <c r="CH20" i="3"/>
  <c r="CH26" i="3"/>
  <c r="DC26" i="3"/>
  <c r="CQ26" i="3"/>
  <c r="CQ20" i="3"/>
  <c r="CM26" i="3"/>
  <c r="CM20" i="3"/>
  <c r="CY21" i="3" s="1"/>
  <c r="DP21" i="3"/>
  <c r="DP23" i="3"/>
  <c r="DP14" i="3"/>
  <c r="DD14" i="2"/>
  <c r="DI27" i="3"/>
  <c r="DI22" i="3" s="1"/>
  <c r="DJ21" i="3"/>
  <c r="DJ23" i="3"/>
  <c r="DJ14" i="3"/>
  <c r="CW14" i="2"/>
  <c r="CW14" i="3"/>
  <c r="BO26" i="3"/>
  <c r="BO20" i="3"/>
  <c r="T26" i="2"/>
  <c r="T20" i="2"/>
  <c r="E20" i="2"/>
  <c r="R20" i="3"/>
  <c r="R26" i="3"/>
  <c r="O26" i="3"/>
  <c r="O20" i="3"/>
  <c r="BL20" i="2"/>
  <c r="BL26" i="2"/>
  <c r="M20" i="2"/>
  <c r="I20" i="2"/>
  <c r="CD26" i="3"/>
  <c r="CD20" i="3"/>
  <c r="CG26" i="3"/>
  <c r="CG20" i="3"/>
  <c r="AN14" i="3"/>
  <c r="AQ14" i="3"/>
  <c r="DD26" i="2"/>
  <c r="CR20" i="2"/>
  <c r="DK21" i="2"/>
  <c r="CY14" i="2"/>
  <c r="DM14" i="2"/>
  <c r="DM23" i="2"/>
  <c r="DM21" i="2"/>
  <c r="DH21" i="3"/>
  <c r="DH14" i="3"/>
  <c r="DH23" i="3"/>
  <c r="CX14" i="2"/>
  <c r="DE27" i="3"/>
  <c r="DE22" i="3" s="1"/>
  <c r="CZ14" i="3"/>
  <c r="BR26" i="2"/>
  <c r="BR20" i="2"/>
  <c r="CP14" i="8"/>
  <c r="CF14" i="3"/>
  <c r="DK23" i="3"/>
  <c r="DK14" i="3"/>
  <c r="DK21" i="3"/>
  <c r="DT20" i="4"/>
  <c r="DT28" i="4"/>
  <c r="EO20" i="2"/>
  <c r="EO28" i="2"/>
  <c r="EO26" i="2"/>
  <c r="EA20" i="2"/>
  <c r="EA26" i="2"/>
  <c r="EA28" i="2"/>
  <c r="EB26" i="2"/>
  <c r="EB20" i="2"/>
  <c r="EB28" i="2"/>
  <c r="V26" i="3"/>
  <c r="V20" i="3"/>
  <c r="AW14" i="3"/>
  <c r="O20" i="2"/>
  <c r="O26" i="2"/>
  <c r="AU20" i="2"/>
  <c r="X26" i="3"/>
  <c r="X20" i="3"/>
  <c r="AV20" i="2"/>
  <c r="AV14" i="2" s="1"/>
  <c r="AV4" i="2" s="1"/>
  <c r="BG20" i="2"/>
  <c r="BG26" i="2"/>
  <c r="BJ20" i="3"/>
  <c r="BV26" i="2"/>
  <c r="BV20" i="2"/>
  <c r="Z20" i="3"/>
  <c r="Z26" i="3"/>
  <c r="DE14" i="8"/>
  <c r="CV27" i="8"/>
  <c r="BK20" i="3"/>
  <c r="BK26" i="3"/>
  <c r="BZ20" i="3"/>
  <c r="BZ26" i="3"/>
  <c r="BY20" i="3"/>
  <c r="BY26" i="3"/>
  <c r="AM20" i="3"/>
  <c r="AM14" i="3" s="1"/>
  <c r="AM4" i="3" s="1"/>
  <c r="DF26" i="3"/>
  <c r="CT26" i="3"/>
  <c r="CT20" i="3"/>
  <c r="DI21" i="2"/>
  <c r="DI14" i="2"/>
  <c r="DI23" i="2"/>
  <c r="CQ14" i="2"/>
  <c r="DI21" i="3"/>
  <c r="DI14" i="3"/>
  <c r="DI23" i="3"/>
  <c r="CU14" i="3"/>
  <c r="DA14" i="3"/>
  <c r="DR23" i="2"/>
  <c r="DR14" i="2"/>
  <c r="DR41" i="2"/>
  <c r="DR21" i="2"/>
  <c r="DL21" i="3"/>
  <c r="DL23" i="3"/>
  <c r="DL14" i="3"/>
  <c r="CZ26" i="3"/>
  <c r="EG26" i="2"/>
  <c r="EG28" i="2"/>
  <c r="EG20" i="2"/>
  <c r="K20" i="2"/>
  <c r="G20" i="2"/>
  <c r="EJ26" i="2"/>
  <c r="EJ28" i="2"/>
  <c r="EJ20" i="2"/>
  <c r="ED20" i="2"/>
  <c r="ED26" i="2"/>
  <c r="ED28" i="2"/>
  <c r="EM26" i="2"/>
  <c r="EM20" i="2"/>
  <c r="EM28" i="2"/>
  <c r="DT20" i="2"/>
  <c r="DT26" i="2"/>
  <c r="DT28" i="2"/>
  <c r="DY26" i="2"/>
  <c r="DY20" i="2"/>
  <c r="DY28" i="2"/>
  <c r="DX28" i="4"/>
  <c r="DX20" i="4"/>
  <c r="CW27" i="8"/>
  <c r="Q20" i="3"/>
  <c r="Q26" i="3"/>
  <c r="BR26" i="3"/>
  <c r="BR20" i="3"/>
  <c r="Y26" i="2"/>
  <c r="Y20" i="2"/>
  <c r="AT20" i="2"/>
  <c r="S26" i="3"/>
  <c r="S20" i="3"/>
  <c r="BP20" i="2"/>
  <c r="BP26" i="2"/>
  <c r="AQ20" i="2"/>
  <c r="BF26" i="2"/>
  <c r="BF20" i="2"/>
  <c r="BS26" i="3"/>
  <c r="BS20" i="3"/>
  <c r="BE20" i="3"/>
  <c r="BQ26" i="2"/>
  <c r="BQ20" i="2"/>
  <c r="BH20" i="2"/>
  <c r="BH26" i="2"/>
  <c r="U26" i="3"/>
  <c r="U20" i="3"/>
  <c r="DK45" i="2"/>
  <c r="DK14" i="8"/>
  <c r="CV14" i="8"/>
  <c r="CF26" i="3"/>
  <c r="BT26" i="3"/>
  <c r="BT20" i="3"/>
  <c r="CF21" i="3" s="1"/>
  <c r="CL20" i="2"/>
  <c r="CA20" i="3"/>
  <c r="CA26" i="3"/>
  <c r="CC26" i="3"/>
  <c r="CC20" i="3"/>
  <c r="DH45" i="2"/>
  <c r="DH14" i="8"/>
  <c r="DH42" i="2"/>
  <c r="DH15" i="8" s="1"/>
  <c r="CO26" i="3"/>
  <c r="CO20" i="3"/>
  <c r="DB26" i="3"/>
  <c r="CP26" i="3"/>
  <c r="CP20" i="3"/>
  <c r="CI20" i="3"/>
  <c r="CU21" i="3" s="1"/>
  <c r="CI26" i="3"/>
  <c r="CS20" i="3"/>
  <c r="DE21" i="3" s="1"/>
  <c r="CS26" i="3"/>
  <c r="CW26" i="3"/>
  <c r="CK26" i="3"/>
  <c r="CK20" i="3"/>
  <c r="CW21" i="3" s="1"/>
  <c r="DF26" i="2"/>
  <c r="CT20" i="2"/>
  <c r="DF21" i="2" s="1"/>
  <c r="DJ17" i="2"/>
  <c r="DJ4" i="2"/>
  <c r="DK4" i="2"/>
  <c r="DK17" i="2"/>
  <c r="DK15" i="2"/>
  <c r="DA14" i="2"/>
  <c r="DD27" i="3"/>
  <c r="DD22" i="3" s="1"/>
  <c r="DE14" i="3"/>
  <c r="DG4" i="2"/>
  <c r="DG17" i="2"/>
  <c r="DR23" i="3"/>
  <c r="DR41" i="3"/>
  <c r="DR14" i="3"/>
  <c r="DR21" i="3"/>
  <c r="DN14" i="3"/>
  <c r="DN21" i="3"/>
  <c r="DN23" i="3"/>
  <c r="DY20" i="4"/>
  <c r="DY28" i="4"/>
  <c r="BH20" i="3"/>
  <c r="BH26" i="3"/>
  <c r="D20" i="2"/>
  <c r="CJ20" i="2"/>
  <c r="DM45" i="2"/>
  <c r="DM14" i="8"/>
  <c r="DO23" i="2"/>
  <c r="DO21" i="2"/>
  <c r="DO14" i="2"/>
  <c r="DC14" i="3"/>
  <c r="DC21" i="3"/>
  <c r="DM21" i="3"/>
  <c r="DM23" i="3"/>
  <c r="DM14" i="3"/>
  <c r="DO14" i="3"/>
  <c r="DO23" i="3"/>
  <c r="DO21" i="3"/>
  <c r="EP20" i="2"/>
  <c r="EP26" i="2"/>
  <c r="EP28" i="2"/>
  <c r="DZ26" i="2"/>
  <c r="DZ20" i="2"/>
  <c r="DZ28" i="2"/>
  <c r="DX20" i="2"/>
  <c r="DX28" i="2"/>
  <c r="DX26" i="2"/>
  <c r="EC20" i="2"/>
  <c r="EC26" i="2"/>
  <c r="EC28" i="2"/>
  <c r="W20" i="3"/>
  <c r="W26" i="3"/>
  <c r="BT26" i="2"/>
  <c r="BT20" i="2"/>
  <c r="AO20" i="2"/>
  <c r="BI26" i="3"/>
  <c r="BI20" i="3"/>
  <c r="P26" i="2"/>
  <c r="P20" i="2"/>
  <c r="BK20" i="2"/>
  <c r="BK26" i="2"/>
  <c r="AP20" i="2"/>
  <c r="BA20" i="2"/>
  <c r="BA26" i="2"/>
  <c r="DH27" i="3"/>
  <c r="DH22" i="3" s="1"/>
  <c r="AZ26" i="3"/>
  <c r="AZ20" i="3"/>
  <c r="BC20" i="2"/>
  <c r="BC26" i="2"/>
  <c r="P26" i="3"/>
  <c r="P20" i="3"/>
  <c r="DB27" i="8"/>
  <c r="DJ42" i="2"/>
  <c r="DJ15" i="8" s="1"/>
  <c r="CX14" i="8"/>
  <c r="BQ20" i="3"/>
  <c r="BQ26" i="3"/>
  <c r="CN26" i="3"/>
  <c r="CB26" i="3"/>
  <c r="CB20" i="3"/>
  <c r="CY26" i="2"/>
  <c r="CM20" i="2"/>
  <c r="CY21" i="2" s="1"/>
  <c r="CV26" i="3"/>
  <c r="CJ20" i="3"/>
  <c r="CV21" i="3" s="1"/>
  <c r="CJ26" i="3"/>
  <c r="DD14" i="3"/>
  <c r="CV26" i="2"/>
  <c r="DK27" i="3"/>
  <c r="DK22" i="3" s="1"/>
  <c r="DB4" i="3"/>
  <c r="DN4" i="2"/>
  <c r="DN17" i="2"/>
  <c r="CP14" i="2"/>
  <c r="DM27" i="3"/>
  <c r="DM22" i="3" s="1"/>
  <c r="CU14" i="2"/>
  <c r="DG15" i="2" s="1"/>
  <c r="DV26" i="2"/>
  <c r="DV20" i="2"/>
  <c r="DV28" i="2"/>
  <c r="AX20" i="2"/>
  <c r="CY14" i="3"/>
  <c r="DC27" i="8"/>
  <c r="EK26" i="2"/>
  <c r="EK20" i="2"/>
  <c r="EK28" i="2"/>
  <c r="BD26" i="2"/>
  <c r="BD20" i="2"/>
  <c r="BO20" i="2"/>
  <c r="BO26" i="2"/>
  <c r="BD20" i="3"/>
  <c r="Z26" i="2"/>
  <c r="Z20" i="2"/>
  <c r="BU20" i="2"/>
  <c r="BU26" i="2"/>
  <c r="BB26" i="2"/>
  <c r="BB20" i="2"/>
  <c r="BF20" i="3"/>
  <c r="BF14" i="3" s="1"/>
  <c r="DP45" i="3"/>
  <c r="DP31" i="8" s="1"/>
  <c r="DP27" i="8"/>
  <c r="BP20" i="3"/>
  <c r="BP26" i="3"/>
  <c r="DL14" i="8"/>
  <c r="DL45" i="2"/>
  <c r="BX20" i="3"/>
  <c r="BX26" i="3"/>
  <c r="EQ20" i="2"/>
  <c r="EQ28" i="2"/>
  <c r="CU26" i="2"/>
  <c r="CI20" i="2"/>
  <c r="DQ4" i="2"/>
  <c r="DQ17" i="2"/>
  <c r="DP27" i="3"/>
  <c r="DP22" i="3" s="1"/>
  <c r="CV27" i="3"/>
  <c r="CV22" i="3" s="1"/>
  <c r="DF14" i="2"/>
  <c r="CY26" i="3"/>
  <c r="DL21" i="2"/>
  <c r="DH21" i="2"/>
  <c r="CV14" i="2"/>
  <c r="CV21" i="2"/>
  <c r="DC21" i="2"/>
  <c r="DC14" i="2"/>
  <c r="CN14" i="2"/>
  <c r="DQ27" i="3"/>
  <c r="DQ22" i="3" s="1"/>
  <c r="DB21" i="2"/>
  <c r="DB14" i="2"/>
  <c r="DN15" i="2" s="1"/>
  <c r="DG23" i="3"/>
  <c r="DG21" i="3"/>
  <c r="DG14" i="3"/>
  <c r="EI20" i="2"/>
  <c r="EI26" i="2"/>
  <c r="EI28" i="2"/>
  <c r="Y26" i="3"/>
  <c r="Y20" i="3"/>
  <c r="H20" i="2"/>
  <c r="AM20" i="2"/>
  <c r="AM14" i="2" s="1"/>
  <c r="BG20" i="3"/>
  <c r="BM26" i="3"/>
  <c r="BM20" i="3"/>
  <c r="CX26" i="3"/>
  <c r="CL20" i="3"/>
  <c r="CX21" i="3" s="1"/>
  <c r="CL26" i="3"/>
  <c r="DF14" i="3"/>
  <c r="DF21" i="3"/>
  <c r="CX14" i="3"/>
  <c r="DW26" i="2"/>
  <c r="DW20" i="2"/>
  <c r="DW28" i="2"/>
  <c r="EH26" i="2"/>
  <c r="EH20" i="2"/>
  <c r="EH28" i="2"/>
  <c r="EA20" i="4"/>
  <c r="EA28" i="4"/>
  <c r="EL26" i="2"/>
  <c r="EL20" i="2"/>
  <c r="EL28" i="2"/>
  <c r="AY20" i="2"/>
  <c r="AY26" i="2"/>
  <c r="BB20" i="3"/>
  <c r="BB14" i="3" s="1"/>
  <c r="BB4" i="3" s="1"/>
  <c r="BN26" i="2"/>
  <c r="BN20" i="2"/>
  <c r="AZ26" i="2"/>
  <c r="AZ20" i="2"/>
  <c r="AY26" i="3"/>
  <c r="AY20" i="3"/>
  <c r="U26" i="2"/>
  <c r="U20" i="2"/>
  <c r="L20" i="2"/>
  <c r="W20" i="2"/>
  <c r="W26" i="2"/>
  <c r="AR20" i="2"/>
  <c r="BA14" i="3"/>
  <c r="X26" i="2"/>
  <c r="X20" i="2"/>
  <c r="BS20" i="2"/>
  <c r="BS26" i="2"/>
  <c r="AN20" i="2"/>
  <c r="AN14" i="2" s="1"/>
  <c r="AN4" i="2" s="1"/>
  <c r="DD14" i="8"/>
  <c r="BN20" i="3"/>
  <c r="BN26" i="3"/>
  <c r="BL20" i="3"/>
  <c r="BL26" i="3"/>
  <c r="DM27" i="8"/>
  <c r="DM45" i="3"/>
  <c r="CK20" i="2"/>
  <c r="AV14" i="3"/>
  <c r="DA26" i="2"/>
  <c r="CO20" i="2"/>
  <c r="DQ14" i="8"/>
  <c r="DQ45" i="2"/>
  <c r="DQ18" i="8" s="1"/>
  <c r="DQ42" i="2"/>
  <c r="DQ15" i="8" s="1"/>
  <c r="CS14" i="2"/>
  <c r="CV14" i="3"/>
  <c r="DP21" i="2"/>
  <c r="DQ21" i="2"/>
  <c r="DE14" i="2"/>
  <c r="DQ15" i="2" s="1"/>
  <c r="DE21" i="2"/>
  <c r="DJ27" i="3"/>
  <c r="DJ22" i="3" s="1"/>
  <c r="CY27" i="3"/>
  <c r="CY22" i="3" s="1"/>
  <c r="DL4" i="2"/>
  <c r="DL17" i="2"/>
  <c r="CN20" i="3"/>
  <c r="CN14" i="3" s="1"/>
  <c r="DH4" i="2"/>
  <c r="DH17" i="2"/>
  <c r="DH15" i="2"/>
  <c r="GK11" i="5"/>
  <c r="FY10" i="5"/>
  <c r="FY12" i="5"/>
  <c r="FY11" i="5"/>
  <c r="GC11" i="3"/>
  <c r="GC10" i="3"/>
  <c r="GC12" i="3"/>
  <c r="GF10" i="5"/>
  <c r="GF11" i="5"/>
  <c r="GF12" i="5"/>
  <c r="GL11" i="5"/>
  <c r="GL12" i="5"/>
  <c r="GL10" i="5"/>
  <c r="FK12" i="2"/>
  <c r="FK9" i="1"/>
  <c r="FW10" i="2"/>
  <c r="GL28" i="2"/>
  <c r="GH10" i="3"/>
  <c r="GH12" i="3"/>
  <c r="GH11" i="3"/>
  <c r="FE12" i="3"/>
  <c r="FE11" i="3"/>
  <c r="FE10" i="3"/>
  <c r="FK10" i="3"/>
  <c r="FK11" i="3"/>
  <c r="FK12" i="3"/>
  <c r="FZ12" i="5"/>
  <c r="FZ10" i="5"/>
  <c r="FZ11" i="5"/>
  <c r="GJ12" i="5"/>
  <c r="GJ11" i="5"/>
  <c r="GJ10" i="5"/>
  <c r="GK10" i="5"/>
  <c r="GA12" i="5"/>
  <c r="GA11" i="5"/>
  <c r="GA10" i="5"/>
  <c r="GE10" i="5"/>
  <c r="GE12" i="5"/>
  <c r="GE11" i="5"/>
  <c r="GI33" i="4"/>
  <c r="GI31" i="4"/>
  <c r="GI32" i="4"/>
  <c r="FH12" i="3"/>
  <c r="FH10" i="3"/>
  <c r="FH11" i="3"/>
  <c r="FQ12" i="3"/>
  <c r="FQ10" i="3"/>
  <c r="FQ11" i="3"/>
  <c r="GH11" i="5"/>
  <c r="GH12" i="5"/>
  <c r="GH10" i="5"/>
  <c r="GA33" i="4"/>
  <c r="GA32" i="4"/>
  <c r="GA31" i="4"/>
  <c r="FN10" i="3"/>
  <c r="FN12" i="3"/>
  <c r="FN12" i="1" s="1"/>
  <c r="FN11" i="3"/>
  <c r="FN9" i="1"/>
  <c r="FM10" i="3"/>
  <c r="FM12" i="3"/>
  <c r="FM12" i="1" s="1"/>
  <c r="FM11" i="3"/>
  <c r="FM9" i="1"/>
  <c r="FS12" i="3"/>
  <c r="FS10" i="3"/>
  <c r="FS11" i="3"/>
  <c r="FS9" i="1"/>
  <c r="FQ9" i="1"/>
  <c r="GE10" i="3"/>
  <c r="GE11" i="3"/>
  <c r="GE12" i="3"/>
  <c r="GG12" i="5"/>
  <c r="GG10" i="5"/>
  <c r="GG11" i="5"/>
  <c r="FV10" i="3"/>
  <c r="FV12" i="3"/>
  <c r="FV11" i="3"/>
  <c r="FA11" i="3"/>
  <c r="FA10" i="3"/>
  <c r="FA12" i="3"/>
  <c r="GB10" i="5"/>
  <c r="GB11" i="5"/>
  <c r="GB12" i="5"/>
  <c r="GC11" i="5"/>
  <c r="GC12" i="5"/>
  <c r="GC10" i="5"/>
  <c r="GC33" i="4"/>
  <c r="GC31" i="4"/>
  <c r="GC32" i="4"/>
  <c r="FL11" i="3"/>
  <c r="FL10" i="3"/>
  <c r="FL12" i="3"/>
  <c r="FL12" i="1" s="1"/>
  <c r="FL9" i="1"/>
  <c r="FG10" i="3"/>
  <c r="FG12" i="3"/>
  <c r="FG11" i="3"/>
  <c r="GD10" i="5"/>
  <c r="GD12" i="5"/>
  <c r="GD11" i="5"/>
  <c r="GI12" i="5"/>
  <c r="GI10" i="5"/>
  <c r="GI11" i="5"/>
  <c r="GK33" i="4"/>
  <c r="EQ26" i="2"/>
  <c r="DK42" i="2"/>
  <c r="DK15" i="8" s="1"/>
  <c r="DX26" i="4"/>
  <c r="DM42" i="3"/>
  <c r="DM28" i="8" s="1"/>
  <c r="AM25" i="1"/>
  <c r="AV25" i="1"/>
  <c r="R25" i="1"/>
  <c r="BE25" i="1"/>
  <c r="CN27" i="3"/>
  <c r="CN22" i="3" s="1"/>
  <c r="E20" i="4"/>
  <c r="E14" i="4" s="1"/>
  <c r="E4" i="4" s="1"/>
  <c r="CX27" i="2"/>
  <c r="DW27" i="2"/>
  <c r="DP27" i="2"/>
  <c r="AS26" i="2"/>
  <c r="BR25" i="1"/>
  <c r="CL27" i="3"/>
  <c r="CL22" i="3" s="1"/>
  <c r="BB25" i="1"/>
  <c r="BL25" i="1"/>
  <c r="DC27" i="2"/>
  <c r="AW26" i="2"/>
  <c r="BY27" i="3"/>
  <c r="BY22" i="3" s="1"/>
  <c r="CD27" i="3"/>
  <c r="CD22" i="3" s="1"/>
  <c r="DY27" i="2"/>
  <c r="AP26" i="2"/>
  <c r="AQ26" i="2"/>
  <c r="CR27" i="2"/>
  <c r="CI25" i="1"/>
  <c r="BL27" i="3"/>
  <c r="BL22" i="3" s="1"/>
  <c r="DQ27" i="2"/>
  <c r="CU27" i="2"/>
  <c r="CZ27" i="2"/>
  <c r="BM27" i="2"/>
  <c r="BR27" i="2"/>
  <c r="BC25" i="1"/>
  <c r="CJ27" i="2" l="1"/>
  <c r="CI27" i="2"/>
  <c r="CT27" i="2"/>
  <c r="BS27" i="3"/>
  <c r="BS22" i="3" s="1"/>
  <c r="AL20" i="3"/>
  <c r="AL26" i="3"/>
  <c r="AO20" i="4"/>
  <c r="DH27" i="2"/>
  <c r="BX20" i="2"/>
  <c r="BX25" i="1"/>
  <c r="BX27" i="2"/>
  <c r="BX26" i="2"/>
  <c r="BP26" i="4"/>
  <c r="BP26" i="1" s="1"/>
  <c r="BP20" i="4"/>
  <c r="CK20" i="4"/>
  <c r="CK20" i="1" s="1"/>
  <c r="CK41" i="1" s="1"/>
  <c r="CK26" i="4"/>
  <c r="ER20" i="4"/>
  <c r="ER28" i="4"/>
  <c r="ER26" i="4"/>
  <c r="BM25" i="1"/>
  <c r="BM20" i="4"/>
  <c r="DZ27" i="2"/>
  <c r="CD26" i="2"/>
  <c r="CD20" i="2"/>
  <c r="CD25" i="1"/>
  <c r="CD27" i="2"/>
  <c r="CP26" i="2"/>
  <c r="AV26" i="3"/>
  <c r="AJ20" i="3"/>
  <c r="AJ26" i="3"/>
  <c r="CF27" i="8"/>
  <c r="CM20" i="4"/>
  <c r="AZ25" i="1"/>
  <c r="AZ20" i="4"/>
  <c r="AZ26" i="4"/>
  <c r="AZ26" i="1" s="1"/>
  <c r="U25" i="1"/>
  <c r="U20" i="4"/>
  <c r="V25" i="1"/>
  <c r="V20" i="4"/>
  <c r="AQ25" i="1"/>
  <c r="AQ20" i="4"/>
  <c r="BZ20" i="4"/>
  <c r="DL45" i="3"/>
  <c r="DL42" i="3"/>
  <c r="DL28" i="8" s="1"/>
  <c r="DL27" i="8"/>
  <c r="DP20" i="4"/>
  <c r="DP26" i="4"/>
  <c r="DP28" i="4"/>
  <c r="CQ14" i="8"/>
  <c r="DH20" i="4"/>
  <c r="DH28" i="4"/>
  <c r="BV27" i="8"/>
  <c r="DO27" i="8"/>
  <c r="DO45" i="3"/>
  <c r="DO31" i="8" s="1"/>
  <c r="DO42" i="3"/>
  <c r="DO28" i="8" s="1"/>
  <c r="DO28" i="4"/>
  <c r="DO20" i="4"/>
  <c r="DI20" i="4"/>
  <c r="DI28" i="4"/>
  <c r="DI26" i="4"/>
  <c r="BV27" i="3"/>
  <c r="BV22" i="3" s="1"/>
  <c r="AS20" i="3"/>
  <c r="AS26" i="3"/>
  <c r="DA27" i="3"/>
  <c r="DA22" i="3" s="1"/>
  <c r="CF27" i="3"/>
  <c r="CF22" i="3" s="1"/>
  <c r="CO27" i="2"/>
  <c r="CK14" i="2"/>
  <c r="X21" i="2"/>
  <c r="X14" i="2"/>
  <c r="AY14" i="2"/>
  <c r="AY21" i="2"/>
  <c r="EA23" i="4"/>
  <c r="EA14" i="4"/>
  <c r="EA41" i="4"/>
  <c r="CX4" i="3"/>
  <c r="BX27" i="3"/>
  <c r="BX22" i="3" s="1"/>
  <c r="DJ27" i="2"/>
  <c r="Z14" i="2"/>
  <c r="Z21" i="2"/>
  <c r="BO14" i="2"/>
  <c r="BO21" i="2"/>
  <c r="CY4" i="3"/>
  <c r="AX26" i="2"/>
  <c r="BK27" i="2"/>
  <c r="EP41" i="2"/>
  <c r="EP21" i="2"/>
  <c r="EP14" i="2"/>
  <c r="EP23" i="2"/>
  <c r="CL27" i="2"/>
  <c r="BF14" i="2"/>
  <c r="BF21" i="2"/>
  <c r="DN22" i="2"/>
  <c r="BP21" i="2"/>
  <c r="BP14" i="2"/>
  <c r="BP20" i="1"/>
  <c r="BP41" i="1" s="1"/>
  <c r="Y21" i="2"/>
  <c r="Y14" i="2"/>
  <c r="DI15" i="2"/>
  <c r="DI4" i="2"/>
  <c r="DI17" i="2"/>
  <c r="BZ27" i="3"/>
  <c r="BZ22" i="3" s="1"/>
  <c r="X14" i="3"/>
  <c r="X21" i="3"/>
  <c r="DW20" i="4"/>
  <c r="DW28" i="4"/>
  <c r="DW26" i="4"/>
  <c r="EB41" i="2"/>
  <c r="EB14" i="2"/>
  <c r="EB21" i="2"/>
  <c r="EB23" i="2"/>
  <c r="DH15" i="3"/>
  <c r="DH4" i="3"/>
  <c r="DH17" i="3"/>
  <c r="AN4" i="3"/>
  <c r="O14" i="3"/>
  <c r="O21" i="3"/>
  <c r="T14" i="2"/>
  <c r="T21" i="2"/>
  <c r="DP15" i="2"/>
  <c r="DD4" i="2"/>
  <c r="CM21" i="3"/>
  <c r="CM14" i="3"/>
  <c r="CY15" i="3" s="1"/>
  <c r="CQ27" i="3"/>
  <c r="CQ22" i="3" s="1"/>
  <c r="BW21" i="3"/>
  <c r="BW14" i="3"/>
  <c r="N14" i="2"/>
  <c r="C14" i="2"/>
  <c r="EN21" i="2"/>
  <c r="EN14" i="2"/>
  <c r="EN41" i="2"/>
  <c r="EN23" i="2"/>
  <c r="EF21" i="2"/>
  <c r="EF41" i="2"/>
  <c r="EF23" i="2"/>
  <c r="EF14" i="2"/>
  <c r="DQ15" i="3"/>
  <c r="DQ4" i="3"/>
  <c r="DQ17" i="3"/>
  <c r="DE20" i="4"/>
  <c r="DE27" i="4"/>
  <c r="DE22" i="4" s="1"/>
  <c r="DE26" i="4"/>
  <c r="DE26" i="1" s="1"/>
  <c r="DE25" i="1"/>
  <c r="CU27" i="8"/>
  <c r="CU42" i="3"/>
  <c r="CU28" i="8" s="1"/>
  <c r="AI26" i="2"/>
  <c r="AI20" i="2"/>
  <c r="AU21" i="2" s="1"/>
  <c r="CQ27" i="2"/>
  <c r="BH20" i="4"/>
  <c r="BH26" i="4"/>
  <c r="BH26" i="1" s="1"/>
  <c r="AG26" i="3"/>
  <c r="AG20" i="3"/>
  <c r="BO26" i="4"/>
  <c r="BO26" i="1" s="1"/>
  <c r="BO20" i="4"/>
  <c r="ED27" i="2"/>
  <c r="CH25" i="1"/>
  <c r="CH26" i="2"/>
  <c r="CH20" i="2"/>
  <c r="EP22" i="2" s="1"/>
  <c r="CH27" i="2"/>
  <c r="DE42" i="2"/>
  <c r="DE15" i="8" s="1"/>
  <c r="CS14" i="8"/>
  <c r="AT20" i="4"/>
  <c r="BT26" i="4"/>
  <c r="BT26" i="1" s="1"/>
  <c r="BT20" i="4"/>
  <c r="BD25" i="1"/>
  <c r="BD26" i="4"/>
  <c r="BD20" i="4"/>
  <c r="DI27" i="2"/>
  <c r="BY25" i="1"/>
  <c r="BY27" i="2"/>
  <c r="BY20" i="2"/>
  <c r="CK21" i="2" s="1"/>
  <c r="BY26" i="2"/>
  <c r="CL25" i="1"/>
  <c r="CL20" i="4"/>
  <c r="CL26" i="4"/>
  <c r="AQ26" i="3"/>
  <c r="AE20" i="3"/>
  <c r="AE26" i="3"/>
  <c r="AW26" i="3"/>
  <c r="AK20" i="3"/>
  <c r="AK26" i="3"/>
  <c r="BJ25" i="1"/>
  <c r="BJ26" i="4"/>
  <c r="BJ20" i="4"/>
  <c r="AN20" i="4"/>
  <c r="AN26" i="4"/>
  <c r="Q25" i="1"/>
  <c r="Q26" i="4"/>
  <c r="Q26" i="1" s="1"/>
  <c r="Q20" i="4"/>
  <c r="DP42" i="3"/>
  <c r="DP28" i="8" s="1"/>
  <c r="DD27" i="8"/>
  <c r="DR20" i="4"/>
  <c r="DR28" i="4"/>
  <c r="CY27" i="8"/>
  <c r="BZ27" i="8"/>
  <c r="DU20" i="4"/>
  <c r="DU28" i="4"/>
  <c r="DU27" i="4"/>
  <c r="DU22" i="4" s="1"/>
  <c r="DU26" i="4"/>
  <c r="AT20" i="3"/>
  <c r="AT20" i="1" s="1"/>
  <c r="AT41" i="1" s="1"/>
  <c r="AT26" i="3"/>
  <c r="DB27" i="3"/>
  <c r="DB22" i="3" s="1"/>
  <c r="AR26" i="3"/>
  <c r="AR20" i="3"/>
  <c r="CZ27" i="3"/>
  <c r="CZ22" i="3" s="1"/>
  <c r="BA26" i="3"/>
  <c r="AO20" i="3"/>
  <c r="AO26" i="3"/>
  <c r="CW27" i="3"/>
  <c r="CW22" i="3" s="1"/>
  <c r="AU26" i="3"/>
  <c r="AU20" i="3"/>
  <c r="DC27" i="3"/>
  <c r="DC22" i="3" s="1"/>
  <c r="CS4" i="2"/>
  <c r="CO14" i="2"/>
  <c r="BA4" i="3"/>
  <c r="BN27" i="2"/>
  <c r="EL27" i="2"/>
  <c r="BM27" i="3"/>
  <c r="BM22" i="3" s="1"/>
  <c r="AM4" i="2"/>
  <c r="DC4" i="2"/>
  <c r="DC15" i="2"/>
  <c r="BP14" i="3"/>
  <c r="BP21" i="3"/>
  <c r="DL27" i="2"/>
  <c r="EK21" i="2"/>
  <c r="EK14" i="2"/>
  <c r="EK23" i="2"/>
  <c r="EK41" i="2"/>
  <c r="CM27" i="2"/>
  <c r="DK27" i="2"/>
  <c r="AO25" i="1"/>
  <c r="DX27" i="2"/>
  <c r="DO4" i="3"/>
  <c r="DO15" i="3"/>
  <c r="DO17" i="3"/>
  <c r="BH21" i="3"/>
  <c r="BH14" i="3"/>
  <c r="DE4" i="3"/>
  <c r="CT14" i="2"/>
  <c r="CT21" i="2"/>
  <c r="CS14" i="3"/>
  <c r="DE15" i="3" s="1"/>
  <c r="CS21" i="3"/>
  <c r="CL26" i="2"/>
  <c r="CL26" i="1" s="1"/>
  <c r="BE26" i="3"/>
  <c r="S21" i="3"/>
  <c r="S14" i="3"/>
  <c r="DT27" i="2"/>
  <c r="EJ27" i="2"/>
  <c r="BJ14" i="3"/>
  <c r="BJ4" i="3" s="1"/>
  <c r="O21" i="2"/>
  <c r="O14" i="2"/>
  <c r="EO27" i="2"/>
  <c r="CR14" i="2"/>
  <c r="CG27" i="3"/>
  <c r="CG22" i="3" s="1"/>
  <c r="BO27" i="3"/>
  <c r="BO22" i="3" s="1"/>
  <c r="DP17" i="3"/>
  <c r="DP4" i="3"/>
  <c r="DP15" i="3"/>
  <c r="CQ14" i="3"/>
  <c r="CQ21" i="3"/>
  <c r="CR21" i="3"/>
  <c r="CR14" i="3"/>
  <c r="BU27" i="3"/>
  <c r="BU22" i="3" s="1"/>
  <c r="Q21" i="2"/>
  <c r="Q14" i="2"/>
  <c r="CE14" i="3"/>
  <c r="CE21" i="3"/>
  <c r="DU27" i="2"/>
  <c r="DP7" i="2"/>
  <c r="DF27" i="2"/>
  <c r="DB20" i="4"/>
  <c r="DB26" i="4"/>
  <c r="DB26" i="1" s="1"/>
  <c r="DB25" i="1"/>
  <c r="DU27" i="3"/>
  <c r="DU22" i="3" s="1"/>
  <c r="DU20" i="3"/>
  <c r="DU26" i="3"/>
  <c r="DU28" i="3"/>
  <c r="EH28" i="4"/>
  <c r="EH20" i="4"/>
  <c r="EH26" i="4"/>
  <c r="EH27" i="4"/>
  <c r="EH22" i="4" s="1"/>
  <c r="CO25" i="1"/>
  <c r="CO20" i="4"/>
  <c r="CO26" i="4"/>
  <c r="AH26" i="2"/>
  <c r="AH20" i="2"/>
  <c r="CP27" i="2"/>
  <c r="AN26" i="3"/>
  <c r="AB26" i="3"/>
  <c r="AB20" i="3"/>
  <c r="EK27" i="2"/>
  <c r="CC27" i="2"/>
  <c r="CC20" i="2"/>
  <c r="CO21" i="2" s="1"/>
  <c r="CC26" i="2"/>
  <c r="CC25" i="1"/>
  <c r="CP25" i="1"/>
  <c r="CP26" i="4"/>
  <c r="CP20" i="4"/>
  <c r="AF26" i="3"/>
  <c r="AF20" i="3"/>
  <c r="T20" i="4"/>
  <c r="BE20" i="4"/>
  <c r="BE26" i="4"/>
  <c r="BE26" i="1" s="1"/>
  <c r="AX20" i="4"/>
  <c r="AR20" i="4"/>
  <c r="AR20" i="1" s="1"/>
  <c r="AR41" i="1" s="1"/>
  <c r="CW14" i="8"/>
  <c r="DJ42" i="3"/>
  <c r="DJ28" i="8" s="1"/>
  <c r="DJ45" i="3"/>
  <c r="DJ27" i="8"/>
  <c r="CG27" i="8"/>
  <c r="EC27" i="4"/>
  <c r="EC22" i="4" s="1"/>
  <c r="EC26" i="4"/>
  <c r="EC28" i="4"/>
  <c r="EC20" i="4"/>
  <c r="CL27" i="8"/>
  <c r="CL42" i="3"/>
  <c r="CL28" i="8" s="1"/>
  <c r="DN20" i="4"/>
  <c r="DN26" i="4"/>
  <c r="DN28" i="4"/>
  <c r="DS28" i="4"/>
  <c r="DS20" i="4"/>
  <c r="DS26" i="4"/>
  <c r="CZ27" i="8"/>
  <c r="CZ42" i="3"/>
  <c r="CZ28" i="8" s="1"/>
  <c r="CV42" i="3"/>
  <c r="CV28" i="8" s="1"/>
  <c r="CJ42" i="3"/>
  <c r="CJ28" i="8" s="1"/>
  <c r="CJ27" i="8"/>
  <c r="EQ27" i="2"/>
  <c r="EE27" i="2"/>
  <c r="EE20" i="2"/>
  <c r="EE28" i="2"/>
  <c r="EE26" i="2"/>
  <c r="CN4" i="3"/>
  <c r="AR25" i="1"/>
  <c r="U21" i="2"/>
  <c r="U14" i="2"/>
  <c r="U20" i="1"/>
  <c r="U41" i="1" s="1"/>
  <c r="BN21" i="2"/>
  <c r="BN14" i="2"/>
  <c r="EH27" i="2"/>
  <c r="BM21" i="3"/>
  <c r="BM14" i="3"/>
  <c r="DF4" i="2"/>
  <c r="BX21" i="3"/>
  <c r="BX14" i="3"/>
  <c r="BB21" i="2"/>
  <c r="BB14" i="2"/>
  <c r="BD26" i="3"/>
  <c r="BD26" i="1" s="1"/>
  <c r="BD21" i="2"/>
  <c r="BD14" i="2"/>
  <c r="BD20" i="1"/>
  <c r="BD41" i="1" s="1"/>
  <c r="AX14" i="2"/>
  <c r="CM26" i="2"/>
  <c r="BQ27" i="3"/>
  <c r="BQ22" i="3" s="1"/>
  <c r="BA14" i="2"/>
  <c r="BA21" i="2"/>
  <c r="BK14" i="2"/>
  <c r="BK21" i="2"/>
  <c r="AO14" i="2"/>
  <c r="EC14" i="2"/>
  <c r="EC21" i="2"/>
  <c r="EC23" i="2"/>
  <c r="EC41" i="2"/>
  <c r="DZ41" i="2"/>
  <c r="DZ14" i="2"/>
  <c r="DZ21" i="2"/>
  <c r="DZ23" i="2"/>
  <c r="DZ22" i="2"/>
  <c r="DM15" i="3"/>
  <c r="DM17" i="3"/>
  <c r="DM4" i="3"/>
  <c r="DC4" i="3"/>
  <c r="CJ26" i="2"/>
  <c r="CO27" i="3"/>
  <c r="CO22" i="3" s="1"/>
  <c r="CC27" i="3"/>
  <c r="CC22" i="3" s="1"/>
  <c r="CX21" i="2"/>
  <c r="CL14" i="2"/>
  <c r="CL20" i="1"/>
  <c r="CL41" i="1" s="1"/>
  <c r="BH25" i="1"/>
  <c r="BE14" i="3"/>
  <c r="BE21" i="3"/>
  <c r="BR27" i="3"/>
  <c r="BR22" i="3" s="1"/>
  <c r="EM27" i="2"/>
  <c r="ED41" i="2"/>
  <c r="ED21" i="2"/>
  <c r="ED14" i="2"/>
  <c r="ED23" i="2"/>
  <c r="ED22" i="2"/>
  <c r="EJ21" i="2"/>
  <c r="EJ23" i="2"/>
  <c r="EJ14" i="2"/>
  <c r="EJ41" i="2"/>
  <c r="G14" i="2"/>
  <c r="BZ14" i="3"/>
  <c r="BZ21" i="3"/>
  <c r="CY4" i="2"/>
  <c r="DK5" i="2" s="1"/>
  <c r="CG14" i="3"/>
  <c r="CG21" i="3"/>
  <c r="BO14" i="3"/>
  <c r="BO21" i="3"/>
  <c r="CW4" i="3"/>
  <c r="BM14" i="2"/>
  <c r="BM21" i="2"/>
  <c r="BE21" i="2"/>
  <c r="BE14" i="2"/>
  <c r="DU21" i="2"/>
  <c r="DU14" i="2"/>
  <c r="DU23" i="2"/>
  <c r="DU41" i="2"/>
  <c r="CN27" i="8"/>
  <c r="ED26" i="3"/>
  <c r="ED28" i="3"/>
  <c r="ED27" i="3"/>
  <c r="ED22" i="3" s="1"/>
  <c r="ED20" i="3"/>
  <c r="AB26" i="4"/>
  <c r="AB20" i="4"/>
  <c r="BI25" i="1"/>
  <c r="BI26" i="4"/>
  <c r="BI26" i="1" s="1"/>
  <c r="BI20" i="4"/>
  <c r="AO26" i="2"/>
  <c r="AC26" i="2"/>
  <c r="AC20" i="2"/>
  <c r="BG25" i="1"/>
  <c r="BG20" i="4"/>
  <c r="BG20" i="1" s="1"/>
  <c r="BG41" i="1" s="1"/>
  <c r="BG26" i="4"/>
  <c r="CT25" i="1"/>
  <c r="CT26" i="4"/>
  <c r="CT20" i="4"/>
  <c r="CJ26" i="4"/>
  <c r="CJ20" i="4"/>
  <c r="CJ27" i="4"/>
  <c r="CJ22" i="4" s="1"/>
  <c r="CN20" i="4"/>
  <c r="CN20" i="1" s="1"/>
  <c r="CN41" i="1" s="1"/>
  <c r="CN26" i="4"/>
  <c r="BS25" i="1"/>
  <c r="BS20" i="4"/>
  <c r="BS20" i="1" s="1"/>
  <c r="BS41" i="1" s="1"/>
  <c r="BS26" i="4"/>
  <c r="BS26" i="1" s="1"/>
  <c r="BR20" i="4"/>
  <c r="BK27" i="3"/>
  <c r="AA20" i="3"/>
  <c r="BK22" i="3" s="1"/>
  <c r="AA26" i="3"/>
  <c r="P20" i="4"/>
  <c r="AS20" i="4"/>
  <c r="DL42" i="2"/>
  <c r="DL15" i="8" s="1"/>
  <c r="CZ14" i="8"/>
  <c r="CZ42" i="2"/>
  <c r="CZ15" i="8" s="1"/>
  <c r="CB20" i="4"/>
  <c r="CB26" i="4"/>
  <c r="DJ26" i="4"/>
  <c r="DJ20" i="4"/>
  <c r="DJ28" i="4"/>
  <c r="DF14" i="8"/>
  <c r="CO27" i="8"/>
  <c r="DK20" i="4"/>
  <c r="DK28" i="4"/>
  <c r="DW20" i="3"/>
  <c r="DW27" i="3"/>
  <c r="DW22" i="3" s="1"/>
  <c r="DW26" i="3"/>
  <c r="DW28" i="3"/>
  <c r="AP20" i="3"/>
  <c r="AP26" i="3"/>
  <c r="CX27" i="3"/>
  <c r="CX22" i="3" s="1"/>
  <c r="DS20" i="2"/>
  <c r="DS27" i="2"/>
  <c r="DS26" i="2"/>
  <c r="DS28" i="2"/>
  <c r="DH7" i="2"/>
  <c r="BL21" i="3"/>
  <c r="BL14" i="3"/>
  <c r="AN25" i="1"/>
  <c r="AR14" i="2"/>
  <c r="EL14" i="2"/>
  <c r="EL21" i="2"/>
  <c r="EL23" i="2"/>
  <c r="EL41" i="2"/>
  <c r="EL22" i="2"/>
  <c r="H14" i="2"/>
  <c r="EI21" i="2"/>
  <c r="EI14" i="2"/>
  <c r="EI41" i="2"/>
  <c r="EI23" i="2"/>
  <c r="DB15" i="2"/>
  <c r="DB4" i="2"/>
  <c r="EQ23" i="2"/>
  <c r="EQ41" i="2"/>
  <c r="EQ21" i="2"/>
  <c r="EQ14" i="2"/>
  <c r="BD14" i="3"/>
  <c r="BD21" i="3"/>
  <c r="DN7" i="2"/>
  <c r="CM25" i="1"/>
  <c r="P25" i="1"/>
  <c r="BT25" i="1"/>
  <c r="DO15" i="2"/>
  <c r="DO17" i="2"/>
  <c r="DO4" i="2"/>
  <c r="DA21" i="2"/>
  <c r="DK7" i="2"/>
  <c r="CK27" i="3"/>
  <c r="CK22" i="3" s="1"/>
  <c r="CI27" i="3"/>
  <c r="CI22" i="3" s="1"/>
  <c r="CO14" i="3"/>
  <c r="CO21" i="3"/>
  <c r="CC14" i="3"/>
  <c r="CC21" i="3"/>
  <c r="BT27" i="3"/>
  <c r="BT22" i="3" s="1"/>
  <c r="AQ14" i="2"/>
  <c r="BR14" i="3"/>
  <c r="BR21" i="3"/>
  <c r="DY14" i="2"/>
  <c r="DY21" i="2"/>
  <c r="DY23" i="2"/>
  <c r="DY41" i="2"/>
  <c r="DY22" i="2"/>
  <c r="AM26" i="3"/>
  <c r="BG14" i="2"/>
  <c r="BG21" i="2"/>
  <c r="AW4" i="3"/>
  <c r="EA27" i="2"/>
  <c r="DT26" i="4"/>
  <c r="BR21" i="2"/>
  <c r="BR14" i="2"/>
  <c r="BR22" i="2"/>
  <c r="CZ21" i="3"/>
  <c r="M14" i="2"/>
  <c r="CW21" i="2"/>
  <c r="BU21" i="3"/>
  <c r="BU14" i="3"/>
  <c r="T14" i="3"/>
  <c r="T21" i="3"/>
  <c r="S14" i="2"/>
  <c r="S21" i="2"/>
  <c r="CN25" i="1"/>
  <c r="DS27" i="3"/>
  <c r="DS22" i="3" s="1"/>
  <c r="DS20" i="3"/>
  <c r="DS26" i="3"/>
  <c r="DS28" i="3"/>
  <c r="DD26" i="4"/>
  <c r="DD26" i="1" s="1"/>
  <c r="DD20" i="4"/>
  <c r="DD25" i="1"/>
  <c r="EO20" i="4"/>
  <c r="EO28" i="4"/>
  <c r="EO26" i="4"/>
  <c r="EO27" i="4"/>
  <c r="EO22" i="4" s="1"/>
  <c r="CB26" i="2"/>
  <c r="CB27" i="2"/>
  <c r="CB20" i="2"/>
  <c r="DX22" i="2" s="1"/>
  <c r="CB25" i="1"/>
  <c r="CN26" i="2"/>
  <c r="CR25" i="1"/>
  <c r="CR20" i="4"/>
  <c r="BT27" i="2"/>
  <c r="AJ26" i="2"/>
  <c r="AJ20" i="2"/>
  <c r="BT22" i="2" s="1"/>
  <c r="AR26" i="2"/>
  <c r="AF20" i="2"/>
  <c r="AR21" i="2" s="1"/>
  <c r="AF26" i="2"/>
  <c r="CN27" i="2"/>
  <c r="AN26" i="2"/>
  <c r="AB25" i="1"/>
  <c r="AB20" i="2"/>
  <c r="CJ22" i="2" s="1"/>
  <c r="AB26" i="2"/>
  <c r="CF20" i="2"/>
  <c r="CF26" i="2"/>
  <c r="CF27" i="2"/>
  <c r="DD27" i="2"/>
  <c r="BU25" i="1"/>
  <c r="BU26" i="4"/>
  <c r="BU26" i="1" s="1"/>
  <c r="BU20" i="4"/>
  <c r="BU20" i="1" s="1"/>
  <c r="BU41" i="1" s="1"/>
  <c r="X25" i="1"/>
  <c r="X20" i="4"/>
  <c r="AM20" i="4"/>
  <c r="BW20" i="4"/>
  <c r="BW14" i="4" s="1"/>
  <c r="CU14" i="8"/>
  <c r="DG42" i="2"/>
  <c r="DG15" i="8" s="1"/>
  <c r="DH45" i="3"/>
  <c r="DH27" i="8"/>
  <c r="DH42" i="3"/>
  <c r="DH28" i="8" s="1"/>
  <c r="CI27" i="8"/>
  <c r="DQ26" i="4"/>
  <c r="DQ27" i="4"/>
  <c r="DQ22" i="4" s="1"/>
  <c r="DQ28" i="4"/>
  <c r="DQ20" i="4"/>
  <c r="AV4" i="3"/>
  <c r="BN27" i="3"/>
  <c r="BN22" i="3" s="1"/>
  <c r="AY14" i="3"/>
  <c r="AY21" i="3"/>
  <c r="BB26" i="3"/>
  <c r="EH21" i="2"/>
  <c r="EH41" i="2"/>
  <c r="EH23" i="2"/>
  <c r="EH14" i="2"/>
  <c r="DF4" i="3"/>
  <c r="Y14" i="3"/>
  <c r="Y21" i="3"/>
  <c r="CP4" i="2"/>
  <c r="DD4" i="3"/>
  <c r="DD15" i="3"/>
  <c r="CM14" i="2"/>
  <c r="CY15" i="2" s="1"/>
  <c r="CM20" i="1"/>
  <c r="CM41" i="1" s="1"/>
  <c r="BQ14" i="3"/>
  <c r="BQ21" i="3"/>
  <c r="BC14" i="2"/>
  <c r="BC21" i="2"/>
  <c r="P14" i="2"/>
  <c r="P21" i="2"/>
  <c r="BT14" i="2"/>
  <c r="BT21" i="2"/>
  <c r="DX41" i="2"/>
  <c r="DX21" i="2"/>
  <c r="DX14" i="2"/>
  <c r="DX23" i="2"/>
  <c r="CJ25" i="1"/>
  <c r="DY14" i="4"/>
  <c r="DY23" i="4"/>
  <c r="DY41" i="4"/>
  <c r="DR15" i="3"/>
  <c r="DR4" i="3"/>
  <c r="DR17" i="3"/>
  <c r="DA4" i="2"/>
  <c r="CK14" i="3"/>
  <c r="CK21" i="3"/>
  <c r="BT21" i="3"/>
  <c r="BT14" i="3"/>
  <c r="BH14" i="2"/>
  <c r="BH21" i="2"/>
  <c r="DP22" i="2"/>
  <c r="BS14" i="3"/>
  <c r="BS21" i="3"/>
  <c r="AT26" i="2"/>
  <c r="DT23" i="2"/>
  <c r="DT41" i="2"/>
  <c r="DT21" i="2"/>
  <c r="DT14" i="2"/>
  <c r="DT22" i="2"/>
  <c r="EM23" i="2"/>
  <c r="EM41" i="2"/>
  <c r="EM21" i="2"/>
  <c r="EM14" i="2"/>
  <c r="K14" i="2"/>
  <c r="DL17" i="3"/>
  <c r="DL15" i="3"/>
  <c r="DL4" i="3"/>
  <c r="DR14" i="8"/>
  <c r="DR45" i="2"/>
  <c r="DR18" i="8" s="1"/>
  <c r="DR42" i="2"/>
  <c r="DR15" i="8" s="1"/>
  <c r="CU4" i="3"/>
  <c r="BK14" i="3"/>
  <c r="BK21" i="3"/>
  <c r="Z14" i="3"/>
  <c r="Z21" i="3"/>
  <c r="AV26" i="2"/>
  <c r="AU25" i="1"/>
  <c r="V14" i="3"/>
  <c r="V21" i="3"/>
  <c r="EO41" i="2"/>
  <c r="EO23" i="2"/>
  <c r="EO14" i="2"/>
  <c r="EO21" i="2"/>
  <c r="DR27" i="2"/>
  <c r="DK17" i="3"/>
  <c r="DK4" i="3"/>
  <c r="DK15" i="3"/>
  <c r="CF4" i="3"/>
  <c r="CZ4" i="3"/>
  <c r="CZ15" i="3"/>
  <c r="DM15" i="2"/>
  <c r="DM4" i="2"/>
  <c r="DM17" i="2"/>
  <c r="I14" i="2"/>
  <c r="R21" i="3"/>
  <c r="R14" i="3"/>
  <c r="CW4" i="2"/>
  <c r="CW15" i="2"/>
  <c r="CH27" i="3"/>
  <c r="CH22" i="3" s="1"/>
  <c r="BI21" i="2"/>
  <c r="BI14" i="2"/>
  <c r="CW26" i="4"/>
  <c r="CW26" i="1" s="1"/>
  <c r="CW20" i="4"/>
  <c r="CW25" i="1"/>
  <c r="EK20" i="4"/>
  <c r="EK28" i="4"/>
  <c r="EK26" i="4"/>
  <c r="EF28" i="4"/>
  <c r="EF20" i="4"/>
  <c r="EF26" i="4"/>
  <c r="BC20" i="4"/>
  <c r="BC26" i="4"/>
  <c r="BC26" i="1" s="1"/>
  <c r="CS25" i="1"/>
  <c r="CS26" i="4"/>
  <c r="CS20" i="4"/>
  <c r="CI26" i="2"/>
  <c r="BW20" i="2"/>
  <c r="DG22" i="2" s="1"/>
  <c r="BW27" i="2"/>
  <c r="BW26" i="2"/>
  <c r="BW25" i="1"/>
  <c r="AY25" i="1"/>
  <c r="AY20" i="4"/>
  <c r="AY20" i="1" s="1"/>
  <c r="AY41" i="1" s="1"/>
  <c r="AY26" i="4"/>
  <c r="AY26" i="1" s="1"/>
  <c r="AE26" i="2"/>
  <c r="AE20" i="2"/>
  <c r="AH20" i="3"/>
  <c r="AH26" i="3"/>
  <c r="AM26" i="2"/>
  <c r="AA20" i="2"/>
  <c r="BK22" i="2" s="1"/>
  <c r="AA26" i="2"/>
  <c r="BV27" i="2"/>
  <c r="AL26" i="2"/>
  <c r="AL20" i="2"/>
  <c r="CT22" i="2" s="1"/>
  <c r="EI27" i="2"/>
  <c r="CA27" i="2"/>
  <c r="CA20" i="2"/>
  <c r="DK22" i="2" s="1"/>
  <c r="CA26" i="2"/>
  <c r="CN14" i="8"/>
  <c r="CQ20" i="4"/>
  <c r="CQ26" i="4"/>
  <c r="S25" i="1"/>
  <c r="S20" i="4"/>
  <c r="AW20" i="4"/>
  <c r="DF27" i="8"/>
  <c r="BX20" i="4"/>
  <c r="BX26" i="4"/>
  <c r="BX27" i="4"/>
  <c r="BX22" i="4" s="1"/>
  <c r="DA42" i="3"/>
  <c r="DA28" i="8" s="1"/>
  <c r="DA27" i="8"/>
  <c r="DM42" i="2"/>
  <c r="DM15" i="8" s="1"/>
  <c r="DA14" i="8"/>
  <c r="DL20" i="4"/>
  <c r="DL28" i="4"/>
  <c r="CG26" i="4"/>
  <c r="CG20" i="4"/>
  <c r="DZ28" i="4"/>
  <c r="DZ26" i="4"/>
  <c r="DZ27" i="4"/>
  <c r="DZ22" i="4" s="1"/>
  <c r="DZ20" i="4"/>
  <c r="DO45" i="2"/>
  <c r="DO18" i="8" s="1"/>
  <c r="DO14" i="8"/>
  <c r="DO42" i="2"/>
  <c r="DO15" i="8" s="1"/>
  <c r="CE20" i="4"/>
  <c r="CE26" i="4"/>
  <c r="DV26" i="4"/>
  <c r="DV20" i="4"/>
  <c r="DV28" i="4"/>
  <c r="ED26" i="4"/>
  <c r="ED20" i="4"/>
  <c r="ED28" i="4"/>
  <c r="EB28" i="4"/>
  <c r="EB26" i="4"/>
  <c r="EB20" i="4"/>
  <c r="DB42" i="3"/>
  <c r="DB28" i="8" s="1"/>
  <c r="CP27" i="8"/>
  <c r="DL7" i="2"/>
  <c r="CK27" i="2"/>
  <c r="BS27" i="2"/>
  <c r="W21" i="2"/>
  <c r="W14" i="2"/>
  <c r="CV22" i="2"/>
  <c r="BO27" i="2"/>
  <c r="DV23" i="2"/>
  <c r="DV14" i="2"/>
  <c r="DV21" i="2"/>
  <c r="DV41" i="2"/>
  <c r="CJ27" i="3"/>
  <c r="CJ22" i="3" s="1"/>
  <c r="AZ14" i="3"/>
  <c r="AZ21" i="3"/>
  <c r="AP14" i="2"/>
  <c r="EP27" i="2"/>
  <c r="CJ14" i="2"/>
  <c r="CJ21" i="2"/>
  <c r="DR45" i="3"/>
  <c r="DR31" i="8" s="1"/>
  <c r="DR27" i="8"/>
  <c r="DR42" i="3"/>
  <c r="DR28" i="8" s="1"/>
  <c r="CI14" i="3"/>
  <c r="CI21" i="3"/>
  <c r="CA27" i="3"/>
  <c r="CA22" i="3" s="1"/>
  <c r="BP25" i="1"/>
  <c r="AT25" i="1"/>
  <c r="DX41" i="4"/>
  <c r="DX14" i="4"/>
  <c r="DX23" i="4"/>
  <c r="DR15" i="2"/>
  <c r="DR4" i="2"/>
  <c r="DR17" i="2"/>
  <c r="DA27" i="2"/>
  <c r="AU26" i="2"/>
  <c r="DT14" i="4"/>
  <c r="DT23" i="4"/>
  <c r="DT41" i="4"/>
  <c r="CD21" i="3"/>
  <c r="CD14" i="3"/>
  <c r="BL27" i="2"/>
  <c r="E25" i="1"/>
  <c r="DJ17" i="3"/>
  <c r="DJ4" i="3"/>
  <c r="DJ15" i="3"/>
  <c r="CQ25" i="1"/>
  <c r="BV21" i="3"/>
  <c r="BV14" i="3"/>
  <c r="AS25" i="1"/>
  <c r="R14" i="2"/>
  <c r="R21" i="2"/>
  <c r="AW25" i="1"/>
  <c r="J14" i="2"/>
  <c r="EN27" i="2"/>
  <c r="EF27" i="2"/>
  <c r="V14" i="2"/>
  <c r="V21" i="2"/>
  <c r="CU26" i="4"/>
  <c r="CU26" i="1" s="1"/>
  <c r="CU20" i="4"/>
  <c r="CU25" i="1"/>
  <c r="CX20" i="4"/>
  <c r="CX26" i="4"/>
  <c r="CX26" i="1" s="1"/>
  <c r="CX25" i="1"/>
  <c r="DG27" i="8"/>
  <c r="DG45" i="3"/>
  <c r="DG42" i="3"/>
  <c r="DG28" i="8" s="1"/>
  <c r="DE27" i="2"/>
  <c r="DE27" i="1" s="1"/>
  <c r="CG20" i="2"/>
  <c r="EO22" i="2" s="1"/>
  <c r="CG27" i="2"/>
  <c r="CG26" i="2"/>
  <c r="CG25" i="1"/>
  <c r="CS26" i="2"/>
  <c r="AD26" i="2"/>
  <c r="AD20" i="2"/>
  <c r="AC20" i="3"/>
  <c r="AC26" i="3"/>
  <c r="BU27" i="2"/>
  <c r="AK20" i="2"/>
  <c r="BU22" i="2" s="1"/>
  <c r="AK26" i="2"/>
  <c r="CS27" i="2"/>
  <c r="BL20" i="4"/>
  <c r="BL26" i="4"/>
  <c r="BL26" i="1" s="1"/>
  <c r="AG20" i="2"/>
  <c r="CO22" i="2" s="1"/>
  <c r="AG26" i="2"/>
  <c r="DV27" i="2"/>
  <c r="BZ27" i="2"/>
  <c r="BZ20" i="2"/>
  <c r="CX22" i="2" s="1"/>
  <c r="BZ26" i="2"/>
  <c r="BZ25" i="1"/>
  <c r="R20" i="4"/>
  <c r="CX42" i="3"/>
  <c r="CX28" i="8" s="1"/>
  <c r="CX27" i="8"/>
  <c r="CH20" i="4"/>
  <c r="DE27" i="8"/>
  <c r="DK27" i="8"/>
  <c r="DK45" i="3"/>
  <c r="DK42" i="3"/>
  <c r="DK28" i="8" s="1"/>
  <c r="DI42" i="2"/>
  <c r="DI15" i="8" s="1"/>
  <c r="DI45" i="2"/>
  <c r="DI14" i="8"/>
  <c r="CA27" i="8"/>
  <c r="DY26" i="4"/>
  <c r="DM28" i="4"/>
  <c r="DM20" i="4"/>
  <c r="CD26" i="4"/>
  <c r="CD20" i="4"/>
  <c r="BX27" i="8"/>
  <c r="CK26" i="2"/>
  <c r="CK26" i="1" s="1"/>
  <c r="BN14" i="3"/>
  <c r="BN21" i="3"/>
  <c r="AZ21" i="2"/>
  <c r="AZ14" i="2"/>
  <c r="DG27" i="2"/>
  <c r="EA26" i="4"/>
  <c r="DW14" i="2"/>
  <c r="DW41" i="2"/>
  <c r="DW21" i="2"/>
  <c r="DW23" i="2"/>
  <c r="BG26" i="3"/>
  <c r="CU21" i="2"/>
  <c r="CI14" i="2"/>
  <c r="CU15" i="2" s="1"/>
  <c r="BF26" i="3"/>
  <c r="BU14" i="2"/>
  <c r="BU21" i="2"/>
  <c r="BO25" i="1"/>
  <c r="CB27" i="3"/>
  <c r="CB22" i="3" s="1"/>
  <c r="BI21" i="3"/>
  <c r="BI14" i="3"/>
  <c r="DN4" i="3"/>
  <c r="DN15" i="3"/>
  <c r="DN17" i="3"/>
  <c r="DJ7" i="2"/>
  <c r="CP27" i="3"/>
  <c r="CP22" i="3" s="1"/>
  <c r="BQ27" i="2"/>
  <c r="DN27" i="2"/>
  <c r="BP27" i="2"/>
  <c r="AT14" i="2"/>
  <c r="Q14" i="3"/>
  <c r="Q21" i="3"/>
  <c r="EG27" i="2"/>
  <c r="DA21" i="3"/>
  <c r="CQ4" i="2"/>
  <c r="BV14" i="2"/>
  <c r="BV21" i="2"/>
  <c r="AU14" i="2"/>
  <c r="EB27" i="2"/>
  <c r="EA14" i="2"/>
  <c r="EA41" i="2"/>
  <c r="EA21" i="2"/>
  <c r="EA23" i="2"/>
  <c r="DJ15" i="2"/>
  <c r="CX4" i="2"/>
  <c r="DJ5" i="2" s="1"/>
  <c r="CX15" i="2"/>
  <c r="AQ4" i="3"/>
  <c r="E14" i="2"/>
  <c r="E20" i="1"/>
  <c r="E41" i="1" s="1"/>
  <c r="E79" i="8" s="1"/>
  <c r="DD21" i="2"/>
  <c r="CH14" i="3"/>
  <c r="CH21" i="3"/>
  <c r="BW27" i="3"/>
  <c r="BW22" i="3" s="1"/>
  <c r="AS14" i="2"/>
  <c r="AW14" i="2"/>
  <c r="AW20" i="1"/>
  <c r="AW41" i="1" s="1"/>
  <c r="F14" i="2"/>
  <c r="CZ22" i="2"/>
  <c r="DQ27" i="8"/>
  <c r="DQ42" i="3"/>
  <c r="DQ28" i="8" s="1"/>
  <c r="DQ45" i="3"/>
  <c r="DQ31" i="8" s="1"/>
  <c r="CY27" i="2"/>
  <c r="CI26" i="4"/>
  <c r="CI26" i="1" s="1"/>
  <c r="CI20" i="4"/>
  <c r="AI26" i="3"/>
  <c r="AI20" i="3"/>
  <c r="DO27" i="2"/>
  <c r="CE20" i="2"/>
  <c r="DO22" i="2" s="1"/>
  <c r="CE26" i="2"/>
  <c r="CE27" i="2"/>
  <c r="CE25" i="1"/>
  <c r="CQ26" i="2"/>
  <c r="BB20" i="4"/>
  <c r="BB20" i="1" s="1"/>
  <c r="BB41" i="1" s="1"/>
  <c r="AD26" i="3"/>
  <c r="AD20" i="3"/>
  <c r="AU20" i="4"/>
  <c r="Z20" i="4"/>
  <c r="W25" i="1"/>
  <c r="W20" i="4"/>
  <c r="AV20" i="4"/>
  <c r="CC20" i="4"/>
  <c r="DN45" i="3"/>
  <c r="DN31" i="8" s="1"/>
  <c r="DN42" i="3"/>
  <c r="DN28" i="8" s="1"/>
  <c r="DN27" i="8"/>
  <c r="DB14" i="8"/>
  <c r="DB42" i="2"/>
  <c r="DB15" i="8" s="1"/>
  <c r="DN42" i="2"/>
  <c r="DN15" i="8" s="1"/>
  <c r="DI45" i="3"/>
  <c r="DI27" i="8"/>
  <c r="DI42" i="3"/>
  <c r="DI28" i="8" s="1"/>
  <c r="ET20" i="4"/>
  <c r="ET26" i="4"/>
  <c r="ET28" i="4"/>
  <c r="ET27" i="4"/>
  <c r="ET22" i="4" s="1"/>
  <c r="CY14" i="8"/>
  <c r="DG28" i="4"/>
  <c r="DG26" i="4"/>
  <c r="DG20" i="4"/>
  <c r="DC42" i="2"/>
  <c r="DC15" i="8" s="1"/>
  <c r="DC14" i="8"/>
  <c r="BY20" i="4"/>
  <c r="BY26" i="4"/>
  <c r="CW27" i="2"/>
  <c r="DE4" i="2"/>
  <c r="DE15" i="2"/>
  <c r="CV4" i="3"/>
  <c r="CO26" i="2"/>
  <c r="CO26" i="1" s="1"/>
  <c r="CK25" i="1"/>
  <c r="BS21" i="2"/>
  <c r="BS14" i="2"/>
  <c r="L14" i="2"/>
  <c r="CL21" i="3"/>
  <c r="CL14" i="3"/>
  <c r="CX15" i="3" s="1"/>
  <c r="BG14" i="3"/>
  <c r="BG4" i="3" s="1"/>
  <c r="DG15" i="3"/>
  <c r="DG17" i="3"/>
  <c r="DG4" i="3"/>
  <c r="CN4" i="2"/>
  <c r="CV4" i="2"/>
  <c r="DQ7" i="2"/>
  <c r="BP27" i="3"/>
  <c r="BP22" i="3" s="1"/>
  <c r="BF4" i="3"/>
  <c r="Z25" i="1"/>
  <c r="CU4" i="2"/>
  <c r="CJ14" i="3"/>
  <c r="CJ21" i="3"/>
  <c r="CN21" i="3"/>
  <c r="CB21" i="3"/>
  <c r="CB14" i="3"/>
  <c r="CN15" i="3" s="1"/>
  <c r="P14" i="3"/>
  <c r="P21" i="3"/>
  <c r="W21" i="3"/>
  <c r="W14" i="3"/>
  <c r="EC27" i="2"/>
  <c r="D14" i="2"/>
  <c r="DB27" i="2"/>
  <c r="DG7" i="2"/>
  <c r="CT26" i="2"/>
  <c r="CS27" i="3"/>
  <c r="CS22" i="3" s="1"/>
  <c r="DB21" i="3"/>
  <c r="CP21" i="3"/>
  <c r="CP14" i="3"/>
  <c r="CA14" i="3"/>
  <c r="CA21" i="3"/>
  <c r="U14" i="3"/>
  <c r="U21" i="3"/>
  <c r="BQ21" i="2"/>
  <c r="BQ14" i="2"/>
  <c r="EG14" i="2"/>
  <c r="EG21" i="2"/>
  <c r="EG23" i="2"/>
  <c r="EG41" i="2"/>
  <c r="DA4" i="3"/>
  <c r="DA15" i="3"/>
  <c r="DI15" i="3"/>
  <c r="DI4" i="3"/>
  <c r="DI17" i="3"/>
  <c r="CT21" i="3"/>
  <c r="CT14" i="3"/>
  <c r="BY14" i="3"/>
  <c r="BY21" i="3"/>
  <c r="CR26" i="2"/>
  <c r="BL14" i="2"/>
  <c r="BL21" i="2"/>
  <c r="T25" i="1"/>
  <c r="DM27" i="2"/>
  <c r="DD22" i="2"/>
  <c r="CM27" i="3"/>
  <c r="CM22" i="3" s="1"/>
  <c r="CR27" i="3"/>
  <c r="CR22" i="3" s="1"/>
  <c r="BC14" i="3"/>
  <c r="BC21" i="3"/>
  <c r="DL15" i="2"/>
  <c r="CZ4" i="2"/>
  <c r="DL5" i="2" s="1"/>
  <c r="CZ15" i="2"/>
  <c r="CE27" i="3"/>
  <c r="CE22" i="3" s="1"/>
  <c r="BJ14" i="2"/>
  <c r="BJ21" i="2"/>
  <c r="CV27" i="2"/>
  <c r="FO9" i="1"/>
  <c r="GA10" i="2"/>
  <c r="GA12" i="2"/>
  <c r="GA11" i="2"/>
  <c r="FY12" i="6"/>
  <c r="FY10" i="6"/>
  <c r="FY11" i="6"/>
  <c r="FT12" i="6"/>
  <c r="FT11" i="6"/>
  <c r="FT10" i="6"/>
  <c r="GB12" i="3"/>
  <c r="GB10" i="3"/>
  <c r="GB11" i="3"/>
  <c r="GG33" i="4"/>
  <c r="GG31" i="4"/>
  <c r="GG32" i="4"/>
  <c r="FX10" i="3"/>
  <c r="FX12" i="3"/>
  <c r="FX11" i="3"/>
  <c r="EY11" i="2"/>
  <c r="EY11" i="1" s="1"/>
  <c r="EY9" i="1"/>
  <c r="EY10" i="2"/>
  <c r="EY10" i="1" s="1"/>
  <c r="EY12" i="2"/>
  <c r="EY12" i="1" s="1"/>
  <c r="FW11" i="2"/>
  <c r="FF9" i="1"/>
  <c r="FF12" i="2"/>
  <c r="FF12" i="1" s="1"/>
  <c r="FF10" i="2"/>
  <c r="FF10" i="1" s="1"/>
  <c r="FF11" i="2"/>
  <c r="FF11" i="1" s="1"/>
  <c r="FR10" i="2"/>
  <c r="FR11" i="2"/>
  <c r="FU10" i="3"/>
  <c r="FU11" i="3"/>
  <c r="FU12" i="3"/>
  <c r="FP10" i="3"/>
  <c r="FP11" i="3"/>
  <c r="FP12" i="3"/>
  <c r="GI28" i="2"/>
  <c r="GL10" i="3"/>
  <c r="GL12" i="3"/>
  <c r="GL11" i="3"/>
  <c r="GG10" i="3"/>
  <c r="GG12" i="3"/>
  <c r="GG11" i="3"/>
  <c r="FZ12" i="6"/>
  <c r="FZ10" i="6"/>
  <c r="FZ11" i="6"/>
  <c r="GJ28" i="2"/>
  <c r="GE28" i="2"/>
  <c r="GA11" i="3"/>
  <c r="GA12" i="3"/>
  <c r="GA10" i="3"/>
  <c r="FQ11" i="6"/>
  <c r="FQ10" i="6"/>
  <c r="FQ12" i="6"/>
  <c r="FQ12" i="1" s="1"/>
  <c r="FJ11" i="2"/>
  <c r="FJ11" i="1" s="1"/>
  <c r="FJ9" i="1"/>
  <c r="FJ10" i="2"/>
  <c r="FJ10" i="1" s="1"/>
  <c r="FJ12" i="2"/>
  <c r="FJ12" i="1" s="1"/>
  <c r="FV10" i="2"/>
  <c r="FW10" i="3"/>
  <c r="FW12" i="3"/>
  <c r="FW11" i="3"/>
  <c r="EX11" i="2"/>
  <c r="EX11" i="1" s="1"/>
  <c r="EX9" i="1"/>
  <c r="EX10" i="2"/>
  <c r="EX10" i="1" s="1"/>
  <c r="EX12" i="2"/>
  <c r="EX12" i="1" s="1"/>
  <c r="FV11" i="2"/>
  <c r="GK12" i="3"/>
  <c r="GK11" i="3"/>
  <c r="GK10" i="3"/>
  <c r="FX9" i="1"/>
  <c r="GD12" i="3"/>
  <c r="GD11" i="3"/>
  <c r="GD10" i="3"/>
  <c r="FD10" i="2"/>
  <c r="FD10" i="1" s="1"/>
  <c r="FD11" i="2"/>
  <c r="FD11" i="1" s="1"/>
  <c r="FD12" i="2"/>
  <c r="FD12" i="1" s="1"/>
  <c r="FD9" i="1"/>
  <c r="FP10" i="2"/>
  <c r="FP11" i="2"/>
  <c r="FA10" i="2"/>
  <c r="FA10" i="1" s="1"/>
  <c r="FA11" i="2"/>
  <c r="FA11" i="1" s="1"/>
  <c r="FA12" i="2"/>
  <c r="FA12" i="1" s="1"/>
  <c r="FM11" i="2"/>
  <c r="FM11" i="1" s="1"/>
  <c r="FA9" i="1"/>
  <c r="FM10" i="2"/>
  <c r="FM10" i="1" s="1"/>
  <c r="FT12" i="3"/>
  <c r="FT11" i="3"/>
  <c r="FT10" i="3"/>
  <c r="FT9" i="1"/>
  <c r="FH11" i="2"/>
  <c r="FH11" i="1" s="1"/>
  <c r="FH12" i="2"/>
  <c r="FH12" i="1" s="1"/>
  <c r="FH9" i="1"/>
  <c r="FH10" i="2"/>
  <c r="FH10" i="1" s="1"/>
  <c r="FT10" i="2"/>
  <c r="FT11" i="2"/>
  <c r="FT11" i="1" s="1"/>
  <c r="FO11" i="3"/>
  <c r="FO12" i="3"/>
  <c r="FO10" i="3"/>
  <c r="FS10" i="6"/>
  <c r="FS11" i="6"/>
  <c r="FS12" i="6"/>
  <c r="FS12" i="1" s="1"/>
  <c r="FY11" i="3"/>
  <c r="FY10" i="3"/>
  <c r="FY12" i="3"/>
  <c r="GE32" i="4"/>
  <c r="GE33" i="4"/>
  <c r="GE31" i="4"/>
  <c r="FU9" i="1"/>
  <c r="FG11" i="2"/>
  <c r="FG11" i="1" s="1"/>
  <c r="FG10" i="2"/>
  <c r="FG10" i="1" s="1"/>
  <c r="FG12" i="2"/>
  <c r="FG12" i="1" s="1"/>
  <c r="FG9" i="1"/>
  <c r="FS10" i="2"/>
  <c r="FS11" i="2"/>
  <c r="FZ10" i="3"/>
  <c r="FZ11" i="3"/>
  <c r="FZ12" i="3"/>
  <c r="GF33" i="4"/>
  <c r="GF31" i="4"/>
  <c r="GF32" i="4"/>
  <c r="FB9" i="1"/>
  <c r="FB11" i="2"/>
  <c r="FB11" i="1" s="1"/>
  <c r="FN10" i="2"/>
  <c r="FN10" i="1" s="1"/>
  <c r="FN11" i="2"/>
  <c r="FN11" i="1" s="1"/>
  <c r="FB10" i="2"/>
  <c r="FB10" i="1" s="1"/>
  <c r="FB12" i="2"/>
  <c r="FB12" i="1" s="1"/>
  <c r="GD31" i="4"/>
  <c r="GD33" i="4"/>
  <c r="GD32" i="4"/>
  <c r="FK11" i="2"/>
  <c r="FK11" i="1" s="1"/>
  <c r="GF28" i="2"/>
  <c r="GF10" i="3"/>
  <c r="GF11" i="3"/>
  <c r="GF12" i="3"/>
  <c r="GC28" i="2"/>
  <c r="EZ12" i="2"/>
  <c r="EZ12" i="1" s="1"/>
  <c r="EZ9" i="1"/>
  <c r="EZ10" i="2"/>
  <c r="EZ10" i="1" s="1"/>
  <c r="EZ11" i="2"/>
  <c r="EZ11" i="1" s="1"/>
  <c r="FL11" i="2"/>
  <c r="FL11" i="1" s="1"/>
  <c r="FL10" i="2"/>
  <c r="FL10" i="1" s="1"/>
  <c r="FX11" i="2"/>
  <c r="GH33" i="4"/>
  <c r="GH32" i="4"/>
  <c r="GH31" i="4"/>
  <c r="FK12" i="1"/>
  <c r="GJ33" i="4"/>
  <c r="GJ32" i="4"/>
  <c r="GJ31" i="4"/>
  <c r="GI11" i="3"/>
  <c r="GI12" i="3"/>
  <c r="GI10" i="3"/>
  <c r="GB33" i="4"/>
  <c r="GB31" i="4"/>
  <c r="GB32" i="4"/>
  <c r="GJ12" i="3"/>
  <c r="GJ10" i="3"/>
  <c r="GJ11" i="3"/>
  <c r="FI10" i="2"/>
  <c r="FI10" i="1" s="1"/>
  <c r="FI9" i="1"/>
  <c r="FI12" i="2"/>
  <c r="FI12" i="1" s="1"/>
  <c r="FI11" i="2"/>
  <c r="FI11" i="1" s="1"/>
  <c r="FU10" i="2"/>
  <c r="FU11" i="2"/>
  <c r="GJ12" i="2"/>
  <c r="GJ10" i="2"/>
  <c r="GJ11" i="2"/>
  <c r="FK10" i="2"/>
  <c r="FK10" i="1" s="1"/>
  <c r="FP9" i="1"/>
  <c r="FR9" i="1"/>
  <c r="GK28" i="2"/>
  <c r="FE9" i="1"/>
  <c r="FE12" i="2"/>
  <c r="FE12" i="1" s="1"/>
  <c r="FE10" i="2"/>
  <c r="FE10" i="1" s="1"/>
  <c r="FE11" i="2"/>
  <c r="FE11" i="1" s="1"/>
  <c r="FQ10" i="2"/>
  <c r="FQ10" i="1" s="1"/>
  <c r="FQ11" i="2"/>
  <c r="FR11" i="3"/>
  <c r="FR10" i="3"/>
  <c r="FR12" i="3"/>
  <c r="DE42" i="3"/>
  <c r="DE28" i="8" s="1"/>
  <c r="CN42" i="3"/>
  <c r="CN28" i="8" s="1"/>
  <c r="DD42" i="3"/>
  <c r="DD28" i="8" s="1"/>
  <c r="CP42" i="3"/>
  <c r="CP28" i="8" s="1"/>
  <c r="BX42" i="3"/>
  <c r="BX28" i="8" s="1"/>
  <c r="CI42" i="3"/>
  <c r="CI28" i="8" s="1"/>
  <c r="CA42" i="3"/>
  <c r="CA28" i="8" s="1"/>
  <c r="M27" i="8"/>
  <c r="CH26" i="4"/>
  <c r="CH26" i="1" s="1"/>
  <c r="H27" i="8"/>
  <c r="G27" i="8"/>
  <c r="AX27" i="8"/>
  <c r="I14" i="8"/>
  <c r="AO14" i="8"/>
  <c r="DB27" i="4"/>
  <c r="DB22" i="4" s="1"/>
  <c r="L27" i="8"/>
  <c r="L14" i="8"/>
  <c r="D27" i="8"/>
  <c r="N27" i="8"/>
  <c r="H14" i="8"/>
  <c r="G14" i="8"/>
  <c r="K27" i="8"/>
  <c r="J27" i="8"/>
  <c r="BZ26" i="4"/>
  <c r="BZ26" i="1" s="1"/>
  <c r="F14" i="8"/>
  <c r="N14" i="8"/>
  <c r="DG27" i="4"/>
  <c r="DG22" i="4" s="1"/>
  <c r="AQ14" i="8"/>
  <c r="M14" i="8"/>
  <c r="AX14" i="8"/>
  <c r="K14" i="8"/>
  <c r="F27" i="8"/>
  <c r="DQ43" i="3"/>
  <c r="DQ29" i="8" s="1"/>
  <c r="I27" i="8"/>
  <c r="CU43" i="3"/>
  <c r="CU29" i="8" s="1"/>
  <c r="D14" i="8"/>
  <c r="J14" i="8"/>
  <c r="DO26" i="4"/>
  <c r="EK27" i="4"/>
  <c r="EK22" i="4" s="1"/>
  <c r="ER27" i="4"/>
  <c r="ER22" i="4" s="1"/>
  <c r="FS11" i="1" l="1"/>
  <c r="CQ26" i="1"/>
  <c r="BG26" i="1"/>
  <c r="AS21" i="2"/>
  <c r="BQ22" i="2"/>
  <c r="BL22" i="2"/>
  <c r="DJ16" i="3"/>
  <c r="FQ11" i="1"/>
  <c r="AW21" i="2"/>
  <c r="CI22" i="2"/>
  <c r="CU22" i="2"/>
  <c r="AB26" i="1"/>
  <c r="AU20" i="1"/>
  <c r="AU41" i="1" s="1"/>
  <c r="AU79" i="8" s="1"/>
  <c r="DR16" i="3"/>
  <c r="CY16" i="3"/>
  <c r="DO43" i="3"/>
  <c r="DO29" i="8" s="1"/>
  <c r="DW22" i="2"/>
  <c r="FT10" i="1"/>
  <c r="DU22" i="2"/>
  <c r="DG43" i="3"/>
  <c r="DG29" i="8" s="1"/>
  <c r="CT27" i="3"/>
  <c r="CT22" i="3" s="1"/>
  <c r="CG26" i="1"/>
  <c r="CN26" i="1"/>
  <c r="CW22" i="2"/>
  <c r="DT27" i="4"/>
  <c r="DT22" i="4" s="1"/>
  <c r="DH27" i="4"/>
  <c r="DH22" i="4" s="1"/>
  <c r="CY22" i="2"/>
  <c r="EG22" i="2"/>
  <c r="CT26" i="1"/>
  <c r="AO20" i="1"/>
  <c r="AO41" i="1" s="1"/>
  <c r="AO79" i="8" s="1"/>
  <c r="BG21" i="3"/>
  <c r="CM22" i="2"/>
  <c r="DQ22" i="2"/>
  <c r="CK22" i="2"/>
  <c r="DP16" i="3"/>
  <c r="CM21" i="2"/>
  <c r="CU16" i="3"/>
  <c r="DM27" i="4"/>
  <c r="DM22" i="4" s="1"/>
  <c r="CJ22" i="1"/>
  <c r="ED27" i="4"/>
  <c r="ED22" i="4" s="1"/>
  <c r="FC26" i="6"/>
  <c r="FC28" i="6"/>
  <c r="FC20" i="6"/>
  <c r="AV27" i="8"/>
  <c r="DD43" i="3"/>
  <c r="DD29" i="8" s="1"/>
  <c r="BF27" i="8"/>
  <c r="DN43" i="3"/>
  <c r="DN29" i="8" s="1"/>
  <c r="E27" i="8"/>
  <c r="BH14" i="8"/>
  <c r="BH42" i="2"/>
  <c r="BH15" i="8" s="1"/>
  <c r="BU14" i="8"/>
  <c r="BU42" i="2"/>
  <c r="BU15" i="8" s="1"/>
  <c r="O14" i="8"/>
  <c r="O42" i="2"/>
  <c r="O15" i="8" s="1"/>
  <c r="E14" i="8"/>
  <c r="EB27" i="4"/>
  <c r="EB22" i="4" s="1"/>
  <c r="CF26" i="4"/>
  <c r="CF26" i="1" s="1"/>
  <c r="CF20" i="4"/>
  <c r="DP27" i="4"/>
  <c r="DD27" i="4"/>
  <c r="DD22" i="4" s="1"/>
  <c r="DD22" i="1" s="1"/>
  <c r="CF25" i="1"/>
  <c r="CR26" i="4"/>
  <c r="CR26" i="1" s="1"/>
  <c r="DQ25" i="1"/>
  <c r="DQ27" i="6"/>
  <c r="DQ22" i="6" s="1"/>
  <c r="DQ22" i="1" s="1"/>
  <c r="DQ20" i="6"/>
  <c r="DQ28" i="6"/>
  <c r="DQ26" i="6"/>
  <c r="DQ26" i="1" s="1"/>
  <c r="DT20" i="3"/>
  <c r="DT27" i="3"/>
  <c r="DT22" i="3" s="1"/>
  <c r="DT26" i="3"/>
  <c r="DT28" i="3"/>
  <c r="CY42" i="2"/>
  <c r="CY15" i="8" s="1"/>
  <c r="CM14" i="8"/>
  <c r="CO42" i="3"/>
  <c r="CO28" i="8" s="1"/>
  <c r="CC27" i="8"/>
  <c r="CC42" i="3"/>
  <c r="CC28" i="8" s="1"/>
  <c r="CQ42" i="3"/>
  <c r="CQ28" i="8" s="1"/>
  <c r="CQ27" i="8"/>
  <c r="DC42" i="3"/>
  <c r="DC28" i="8" s="1"/>
  <c r="DI5" i="3"/>
  <c r="DI7" i="3"/>
  <c r="W4" i="3"/>
  <c r="W5" i="3" s="1"/>
  <c r="W15" i="3"/>
  <c r="CJ15" i="3"/>
  <c r="CJ4" i="3"/>
  <c r="CV5" i="3" s="1"/>
  <c r="CV15" i="3"/>
  <c r="CV16" i="3"/>
  <c r="W15" i="2"/>
  <c r="W4" i="2"/>
  <c r="BS42" i="1"/>
  <c r="BS80" i="8" s="1"/>
  <c r="BG79" i="8"/>
  <c r="DL26" i="4"/>
  <c r="CZ26" i="4"/>
  <c r="CZ26" i="1" s="1"/>
  <c r="CZ27" i="4"/>
  <c r="CZ22" i="4" s="1"/>
  <c r="CZ22" i="1" s="1"/>
  <c r="CZ20" i="4"/>
  <c r="CZ25" i="1"/>
  <c r="DL27" i="4"/>
  <c r="DL22" i="4" s="1"/>
  <c r="DX27" i="4"/>
  <c r="DX22" i="4" s="1"/>
  <c r="BC27" i="8"/>
  <c r="BC42" i="3"/>
  <c r="BC28" i="8" s="1"/>
  <c r="BM26" i="4"/>
  <c r="BM26" i="1" s="1"/>
  <c r="BA26" i="4"/>
  <c r="BA26" i="1" s="1"/>
  <c r="BA20" i="4"/>
  <c r="BA25" i="1"/>
  <c r="DI27" i="4"/>
  <c r="DI22" i="4" s="1"/>
  <c r="CW27" i="4"/>
  <c r="CW22" i="4" s="1"/>
  <c r="S42" i="2"/>
  <c r="S15" i="8" s="1"/>
  <c r="S14" i="8"/>
  <c r="DB27" i="1"/>
  <c r="DH5" i="2"/>
  <c r="DX45" i="4"/>
  <c r="DX44" i="8" s="1"/>
  <c r="DX40" i="8"/>
  <c r="BM14" i="8"/>
  <c r="BM42" i="2"/>
  <c r="BM15" i="8" s="1"/>
  <c r="AN27" i="8"/>
  <c r="CV43" i="3"/>
  <c r="CV29" i="8" s="1"/>
  <c r="BR42" i="2"/>
  <c r="BR15" i="8" s="1"/>
  <c r="BR14" i="8"/>
  <c r="AQ27" i="8"/>
  <c r="CY43" i="3"/>
  <c r="CY29" i="8" s="1"/>
  <c r="BV15" i="2"/>
  <c r="BV4" i="2"/>
  <c r="EO26" i="3"/>
  <c r="EO27" i="3"/>
  <c r="EO22" i="3" s="1"/>
  <c r="EO28" i="3"/>
  <c r="EO20" i="3"/>
  <c r="Q27" i="8"/>
  <c r="Q42" i="3"/>
  <c r="Q28" i="8" s="1"/>
  <c r="DG7" i="3"/>
  <c r="DG5" i="3"/>
  <c r="BB79" i="8"/>
  <c r="AZ14" i="8"/>
  <c r="AZ42" i="2"/>
  <c r="AZ15" i="8" s="1"/>
  <c r="EG17" i="2"/>
  <c r="EG4" i="2"/>
  <c r="EG15" i="2"/>
  <c r="CI20" i="1"/>
  <c r="CI41" i="1" s="1"/>
  <c r="CI21" i="4"/>
  <c r="CI14" i="4"/>
  <c r="EA15" i="2"/>
  <c r="EA4" i="2"/>
  <c r="EA17" i="2"/>
  <c r="BU4" i="2"/>
  <c r="BU15" i="2"/>
  <c r="EK20" i="3"/>
  <c r="EK28" i="3"/>
  <c r="EK27" i="3"/>
  <c r="EK22" i="3" s="1"/>
  <c r="DV27" i="3"/>
  <c r="DV22" i="3" s="1"/>
  <c r="DV26" i="3"/>
  <c r="DV20" i="3"/>
  <c r="DV28" i="3"/>
  <c r="EQ28" i="4"/>
  <c r="EQ20" i="4"/>
  <c r="EQ27" i="4"/>
  <c r="EQ22" i="4" s="1"/>
  <c r="EQ26" i="4"/>
  <c r="CC14" i="4"/>
  <c r="BI4" i="3"/>
  <c r="BI5" i="3" s="1"/>
  <c r="BI15" i="3"/>
  <c r="DE16" i="3"/>
  <c r="DQ16" i="3"/>
  <c r="BN22" i="2"/>
  <c r="AD14" i="2"/>
  <c r="AP15" i="2" s="1"/>
  <c r="AD21" i="2"/>
  <c r="AP21" i="2"/>
  <c r="CL22" i="2"/>
  <c r="AY79" i="8"/>
  <c r="AP4" i="2"/>
  <c r="K4" i="2"/>
  <c r="CN79" i="8"/>
  <c r="DD14" i="4"/>
  <c r="DD21" i="4"/>
  <c r="DD21" i="1" s="1"/>
  <c r="DD20" i="1"/>
  <c r="DD41" i="1" s="1"/>
  <c r="M4" i="2"/>
  <c r="DO7" i="2"/>
  <c r="DO5" i="2"/>
  <c r="BB21" i="3"/>
  <c r="AP21" i="3"/>
  <c r="AP14" i="3"/>
  <c r="DJ23" i="4"/>
  <c r="DJ21" i="4"/>
  <c r="DJ14" i="4"/>
  <c r="AS14" i="4"/>
  <c r="DL16" i="3"/>
  <c r="BP4" i="3"/>
  <c r="BP15" i="3"/>
  <c r="Q21" i="4"/>
  <c r="Q21" i="1" s="1"/>
  <c r="Q14" i="4"/>
  <c r="CL21" i="4"/>
  <c r="CL14" i="4"/>
  <c r="O4" i="3"/>
  <c r="O5" i="3" s="1"/>
  <c r="O15" i="3"/>
  <c r="CK79" i="8"/>
  <c r="AQ20" i="1"/>
  <c r="AQ41" i="1" s="1"/>
  <c r="AQ14" i="4"/>
  <c r="CD26" i="1"/>
  <c r="BX26" i="1"/>
  <c r="AT14" i="8"/>
  <c r="BF42" i="2"/>
  <c r="BF15" i="8" s="1"/>
  <c r="BF14" i="8"/>
  <c r="Z42" i="3"/>
  <c r="Z28" i="8" s="1"/>
  <c r="Z27" i="8"/>
  <c r="Y27" i="8"/>
  <c r="Y42" i="3"/>
  <c r="Y28" i="8" s="1"/>
  <c r="AW27" i="8"/>
  <c r="X42" i="3"/>
  <c r="X28" i="8" s="1"/>
  <c r="X27" i="8"/>
  <c r="BJ42" i="3"/>
  <c r="BJ28" i="8" s="1"/>
  <c r="BJ27" i="8"/>
  <c r="V42" i="3"/>
  <c r="V28" i="8" s="1"/>
  <c r="V27" i="8"/>
  <c r="BG14" i="8"/>
  <c r="BG42" i="2"/>
  <c r="BG15" i="8" s="1"/>
  <c r="DI20" i="6"/>
  <c r="DI26" i="6"/>
  <c r="DI26" i="1" s="1"/>
  <c r="DI27" i="6"/>
  <c r="DI22" i="6" s="1"/>
  <c r="DI28" i="6"/>
  <c r="DM45" i="4"/>
  <c r="DM40" i="8"/>
  <c r="EJ28" i="4"/>
  <c r="EJ20" i="4"/>
  <c r="EJ27" i="4"/>
  <c r="EJ22" i="4" s="1"/>
  <c r="EJ26" i="4"/>
  <c r="EC27" i="3"/>
  <c r="EC22" i="3" s="1"/>
  <c r="EC20" i="3"/>
  <c r="EC26" i="3"/>
  <c r="EC28" i="3"/>
  <c r="FG20" i="6"/>
  <c r="FG26" i="6"/>
  <c r="FG28" i="6"/>
  <c r="ER20" i="3"/>
  <c r="ER28" i="3"/>
  <c r="CK14" i="8"/>
  <c r="AR27" i="8"/>
  <c r="CJ14" i="8"/>
  <c r="CV42" i="2"/>
  <c r="CV15" i="8" s="1"/>
  <c r="CO14" i="8"/>
  <c r="BJ15" i="2"/>
  <c r="BJ4" i="2"/>
  <c r="BC15" i="3"/>
  <c r="BC4" i="3"/>
  <c r="BC5" i="3" s="1"/>
  <c r="U15" i="3"/>
  <c r="U4" i="3"/>
  <c r="U5" i="3" s="1"/>
  <c r="DG21" i="4"/>
  <c r="DG14" i="4"/>
  <c r="DG23" i="4"/>
  <c r="Z20" i="1"/>
  <c r="Z41" i="1" s="1"/>
  <c r="Z14" i="4"/>
  <c r="F4" i="2"/>
  <c r="DW45" i="2"/>
  <c r="DW18" i="8" s="1"/>
  <c r="DW42" i="2"/>
  <c r="DW15" i="8" s="1"/>
  <c r="DW14" i="8"/>
  <c r="DE43" i="3"/>
  <c r="DE29" i="8" s="1"/>
  <c r="CX21" i="4"/>
  <c r="CX21" i="1" s="1"/>
  <c r="CX14" i="4"/>
  <c r="CX20" i="1"/>
  <c r="CX41" i="1" s="1"/>
  <c r="DT45" i="4"/>
  <c r="DT44" i="8" s="1"/>
  <c r="DT40" i="8"/>
  <c r="DR43" i="3"/>
  <c r="DR29" i="8" s="1"/>
  <c r="CE21" i="4"/>
  <c r="CE14" i="4"/>
  <c r="CG14" i="4"/>
  <c r="CG21" i="4"/>
  <c r="DX21" i="4"/>
  <c r="DL14" i="4"/>
  <c r="DL23" i="4"/>
  <c r="DL21" i="4"/>
  <c r="BX21" i="4"/>
  <c r="BX14" i="4"/>
  <c r="CK15" i="3"/>
  <c r="CK4" i="3"/>
  <c r="EH22" i="2"/>
  <c r="EN22" i="2"/>
  <c r="CF14" i="2"/>
  <c r="CF21" i="2"/>
  <c r="CF22" i="2"/>
  <c r="BP22" i="2"/>
  <c r="AF14" i="2"/>
  <c r="AF21" i="2"/>
  <c r="CN22" i="2"/>
  <c r="CR14" i="4"/>
  <c r="CR21" i="4"/>
  <c r="DY4" i="2"/>
  <c r="DY15" i="2"/>
  <c r="DY17" i="2"/>
  <c r="EQ4" i="2"/>
  <c r="EQ17" i="2"/>
  <c r="EI45" i="2"/>
  <c r="EI18" i="8" s="1"/>
  <c r="EI14" i="8"/>
  <c r="EI42" i="2"/>
  <c r="EI15" i="8" s="1"/>
  <c r="AR79" i="8"/>
  <c r="CB14" i="4"/>
  <c r="CB21" i="4"/>
  <c r="CT20" i="1"/>
  <c r="CT41" i="1" s="1"/>
  <c r="CT21" i="4"/>
  <c r="CT21" i="1" s="1"/>
  <c r="CT14" i="4"/>
  <c r="CW22" i="1"/>
  <c r="EJ4" i="2"/>
  <c r="EJ15" i="2"/>
  <c r="EJ17" i="2"/>
  <c r="ED42" i="2"/>
  <c r="ED15" i="8" s="1"/>
  <c r="ED45" i="2"/>
  <c r="ED18" i="8" s="1"/>
  <c r="ED14" i="8"/>
  <c r="DN14" i="4"/>
  <c r="DN23" i="4"/>
  <c r="DN21" i="4"/>
  <c r="T14" i="4"/>
  <c r="T14" i="1" s="1"/>
  <c r="Q20" i="1"/>
  <c r="Q41" i="1" s="1"/>
  <c r="DO16" i="3"/>
  <c r="EK22" i="2"/>
  <c r="AK14" i="3"/>
  <c r="AK21" i="3"/>
  <c r="AW21" i="3"/>
  <c r="EF42" i="2"/>
  <c r="EF15" i="8" s="1"/>
  <c r="EF14" i="8"/>
  <c r="EF45" i="2"/>
  <c r="EF18" i="8" s="1"/>
  <c r="C4" i="2"/>
  <c r="EB45" i="2"/>
  <c r="EB18" i="8" s="1"/>
  <c r="EB14" i="8"/>
  <c r="EB42" i="2"/>
  <c r="EB15" i="8" s="1"/>
  <c r="Z15" i="2"/>
  <c r="Z4" i="2"/>
  <c r="DI14" i="4"/>
  <c r="DI23" i="4"/>
  <c r="DI21" i="4"/>
  <c r="EA21" i="4"/>
  <c r="DO14" i="4"/>
  <c r="DO23" i="4"/>
  <c r="AZ20" i="1"/>
  <c r="AZ41" i="1" s="1"/>
  <c r="AZ21" i="4"/>
  <c r="AZ21" i="1" s="1"/>
  <c r="AZ14" i="4"/>
  <c r="AZ14" i="1" s="1"/>
  <c r="BX27" i="1"/>
  <c r="S20" i="1"/>
  <c r="S41" i="1" s="1"/>
  <c r="S14" i="4"/>
  <c r="CM79" i="8"/>
  <c r="DU4" i="2"/>
  <c r="DU15" i="2"/>
  <c r="DU17" i="2"/>
  <c r="BE15" i="2"/>
  <c r="BE4" i="2"/>
  <c r="CL79" i="8"/>
  <c r="DH5" i="3"/>
  <c r="DH7" i="3"/>
  <c r="EB15" i="2"/>
  <c r="EB4" i="2"/>
  <c r="EB17" i="2"/>
  <c r="EB16" i="2"/>
  <c r="EA17" i="4"/>
  <c r="EA4" i="4"/>
  <c r="EA15" i="4"/>
  <c r="ER41" i="4"/>
  <c r="ER21" i="4"/>
  <c r="ER23" i="4"/>
  <c r="ER14" i="4"/>
  <c r="EJ27" i="3"/>
  <c r="EJ22" i="3" s="1"/>
  <c r="EJ20" i="3"/>
  <c r="EJ26" i="3"/>
  <c r="EJ28" i="3"/>
  <c r="DM26" i="4"/>
  <c r="DA26" i="4"/>
  <c r="DA26" i="1" s="1"/>
  <c r="DA27" i="4"/>
  <c r="DA22" i="4" s="1"/>
  <c r="DA20" i="4"/>
  <c r="DM21" i="4" s="1"/>
  <c r="DA25" i="1"/>
  <c r="EN26" i="3"/>
  <c r="EN28" i="3"/>
  <c r="EN20" i="3"/>
  <c r="EN27" i="3"/>
  <c r="EN22" i="3" s="1"/>
  <c r="CP40" i="8"/>
  <c r="AM14" i="8"/>
  <c r="BI27" i="8"/>
  <c r="BI42" i="3"/>
  <c r="BI28" i="8" s="1"/>
  <c r="T27" i="8"/>
  <c r="T42" i="3"/>
  <c r="T28" i="8" s="1"/>
  <c r="CU27" i="4"/>
  <c r="BK20" i="4"/>
  <c r="BK26" i="4"/>
  <c r="BK26" i="1" s="1"/>
  <c r="BK25" i="1"/>
  <c r="BK42" i="2"/>
  <c r="BK15" i="8" s="1"/>
  <c r="BK14" i="8"/>
  <c r="BP14" i="8"/>
  <c r="BP42" i="2"/>
  <c r="BP15" i="8" s="1"/>
  <c r="AZ42" i="3"/>
  <c r="AZ28" i="8" s="1"/>
  <c r="AZ27" i="8"/>
  <c r="BT27" i="8"/>
  <c r="BT42" i="3"/>
  <c r="BT28" i="8" s="1"/>
  <c r="EA27" i="3"/>
  <c r="EA22" i="3" s="1"/>
  <c r="EA26" i="3"/>
  <c r="EA20" i="3"/>
  <c r="EA28" i="3"/>
  <c r="DJ40" i="8"/>
  <c r="DJ45" i="4"/>
  <c r="CE27" i="8"/>
  <c r="CE42" i="3"/>
  <c r="CE28" i="8" s="1"/>
  <c r="CG42" i="3"/>
  <c r="CG28" i="8" s="1"/>
  <c r="BU42" i="3"/>
  <c r="BU28" i="8" s="1"/>
  <c r="BU27" i="8"/>
  <c r="EN27" i="5"/>
  <c r="EN22" i="5" s="1"/>
  <c r="EN20" i="5"/>
  <c r="EN26" i="5"/>
  <c r="EN28" i="5"/>
  <c r="EE26" i="4"/>
  <c r="EE28" i="4"/>
  <c r="EE27" i="4"/>
  <c r="EE22" i="4" s="1"/>
  <c r="EE20" i="4"/>
  <c r="BL4" i="2"/>
  <c r="BL15" i="2"/>
  <c r="BY4" i="3"/>
  <c r="BY15" i="3"/>
  <c r="D4" i="2"/>
  <c r="DQ5" i="2"/>
  <c r="DE5" i="2"/>
  <c r="ET41" i="4"/>
  <c r="ET14" i="4"/>
  <c r="ET23" i="4"/>
  <c r="ET21" i="4"/>
  <c r="AU14" i="4"/>
  <c r="CE26" i="1"/>
  <c r="CH4" i="3"/>
  <c r="CH15" i="3"/>
  <c r="DW15" i="2"/>
  <c r="DW4" i="2"/>
  <c r="DW17" i="2"/>
  <c r="BN4" i="3"/>
  <c r="BN15" i="3"/>
  <c r="CS26" i="1"/>
  <c r="J4" i="2"/>
  <c r="DJ7" i="3"/>
  <c r="DJ5" i="3"/>
  <c r="AZ15" i="3"/>
  <c r="AZ4" i="3"/>
  <c r="AZ5" i="3" s="1"/>
  <c r="ED41" i="4"/>
  <c r="ED14" i="4"/>
  <c r="ED21" i="4"/>
  <c r="ED23" i="4"/>
  <c r="BV22" i="2"/>
  <c r="AL21" i="2"/>
  <c r="AL14" i="2"/>
  <c r="AH21" i="3"/>
  <c r="AH14" i="3"/>
  <c r="R4" i="3"/>
  <c r="R5" i="3" s="1"/>
  <c r="R15" i="3"/>
  <c r="DM5" i="2"/>
  <c r="DM7" i="2"/>
  <c r="EO15" i="2"/>
  <c r="EO4" i="2"/>
  <c r="EO17" i="2"/>
  <c r="Z4" i="3"/>
  <c r="Z5" i="3" s="1"/>
  <c r="Z15" i="3"/>
  <c r="DL7" i="3"/>
  <c r="DL5" i="3"/>
  <c r="BS4" i="3"/>
  <c r="BS15" i="3"/>
  <c r="DR5" i="3"/>
  <c r="DR7" i="3"/>
  <c r="CM4" i="2"/>
  <c r="Y15" i="3"/>
  <c r="Y4" i="3"/>
  <c r="Y5" i="3" s="1"/>
  <c r="EH4" i="2"/>
  <c r="EH15" i="2"/>
  <c r="EH17" i="2"/>
  <c r="BU14" i="4"/>
  <c r="BU14" i="1" s="1"/>
  <c r="BU21" i="4"/>
  <c r="BU21" i="1" s="1"/>
  <c r="EI17" i="2"/>
  <c r="EI15" i="2"/>
  <c r="EI4" i="2"/>
  <c r="AR4" i="2"/>
  <c r="AR15" i="2"/>
  <c r="P20" i="1"/>
  <c r="P41" i="1" s="1"/>
  <c r="P14" i="4"/>
  <c r="BM22" i="2"/>
  <c r="BO4" i="3"/>
  <c r="BO15" i="3"/>
  <c r="G4" i="2"/>
  <c r="CL21" i="2"/>
  <c r="EC14" i="8"/>
  <c r="EC42" i="2"/>
  <c r="EC15" i="8" s="1"/>
  <c r="EC45" i="2"/>
  <c r="EC18" i="8" s="1"/>
  <c r="AX21" i="2"/>
  <c r="BB15" i="2"/>
  <c r="BB4" i="2"/>
  <c r="U79" i="8"/>
  <c r="CZ43" i="3"/>
  <c r="CZ29" i="8" s="1"/>
  <c r="AF14" i="3"/>
  <c r="AF21" i="3"/>
  <c r="DM22" i="2"/>
  <c r="CC14" i="2"/>
  <c r="CO15" i="2" s="1"/>
  <c r="CC22" i="2"/>
  <c r="CC21" i="2"/>
  <c r="CC20" i="1"/>
  <c r="CC41" i="1" s="1"/>
  <c r="DA22" i="2"/>
  <c r="AT21" i="2"/>
  <c r="AH21" i="2"/>
  <c r="AH14" i="2"/>
  <c r="CP22" i="2"/>
  <c r="EH41" i="4"/>
  <c r="EH21" i="4"/>
  <c r="EH14" i="4"/>
  <c r="EH23" i="4"/>
  <c r="CE4" i="3"/>
  <c r="CE15" i="3"/>
  <c r="Q4" i="2"/>
  <c r="Q15" i="2"/>
  <c r="S15" i="3"/>
  <c r="S4" i="3"/>
  <c r="S5" i="3" s="1"/>
  <c r="DF15" i="2"/>
  <c r="CT4" i="2"/>
  <c r="EK45" i="2"/>
  <c r="EK18" i="8" s="1"/>
  <c r="EK14" i="8"/>
  <c r="EK42" i="2"/>
  <c r="EK15" i="8" s="1"/>
  <c r="DA15" i="2"/>
  <c r="CO4" i="2"/>
  <c r="AR21" i="3"/>
  <c r="AR14" i="3"/>
  <c r="CB16" i="3" s="1"/>
  <c r="DU21" i="4"/>
  <c r="DU41" i="4"/>
  <c r="DU14" i="4"/>
  <c r="DU23" i="4"/>
  <c r="BY26" i="1"/>
  <c r="BO21" i="4"/>
  <c r="BO21" i="1" s="1"/>
  <c r="BO14" i="4"/>
  <c r="BS22" i="2"/>
  <c r="AI14" i="2"/>
  <c r="AI21" i="2"/>
  <c r="CQ22" i="2"/>
  <c r="DQ5" i="3"/>
  <c r="DQ7" i="3"/>
  <c r="X4" i="3"/>
  <c r="X5" i="3" s="1"/>
  <c r="X15" i="3"/>
  <c r="Y4" i="2"/>
  <c r="Y15" i="2"/>
  <c r="BF15" i="2"/>
  <c r="BF4" i="2"/>
  <c r="AS21" i="3"/>
  <c r="AS14" i="3"/>
  <c r="DT21" i="4"/>
  <c r="DH23" i="4"/>
  <c r="DH14" i="4"/>
  <c r="DP21" i="4"/>
  <c r="DP23" i="4"/>
  <c r="DP14" i="4"/>
  <c r="BZ14" i="4"/>
  <c r="AJ21" i="3"/>
  <c r="AJ14" i="3"/>
  <c r="CR16" i="3" s="1"/>
  <c r="AV21" i="3"/>
  <c r="AO14" i="4"/>
  <c r="P4" i="2"/>
  <c r="P15" i="2"/>
  <c r="P14" i="1"/>
  <c r="AY15" i="3"/>
  <c r="AY4" i="3"/>
  <c r="AY5" i="3" s="1"/>
  <c r="BW4" i="4"/>
  <c r="BR14" i="4"/>
  <c r="AO21" i="2"/>
  <c r="AC14" i="2"/>
  <c r="AC21" i="2"/>
  <c r="DM5" i="3"/>
  <c r="DM7" i="3"/>
  <c r="DF5" i="2"/>
  <c r="DF26" i="4"/>
  <c r="DF26" i="1" s="1"/>
  <c r="DF20" i="4"/>
  <c r="DF27" i="4"/>
  <c r="DF22" i="4" s="1"/>
  <c r="DF25" i="1"/>
  <c r="CY20" i="4"/>
  <c r="CY26" i="4"/>
  <c r="CY26" i="1" s="1"/>
  <c r="CY27" i="4"/>
  <c r="CY22" i="4" s="1"/>
  <c r="CY25" i="1"/>
  <c r="EA27" i="4"/>
  <c r="EA22" i="4" s="1"/>
  <c r="DC26" i="4"/>
  <c r="DC26" i="1" s="1"/>
  <c r="DC20" i="4"/>
  <c r="DO21" i="4" s="1"/>
  <c r="DC27" i="4"/>
  <c r="DC22" i="4" s="1"/>
  <c r="DC25" i="1"/>
  <c r="AV14" i="8"/>
  <c r="AY27" i="8"/>
  <c r="AY42" i="3"/>
  <c r="AY28" i="8" s="1"/>
  <c r="BQ26" i="4"/>
  <c r="BQ26" i="1" s="1"/>
  <c r="BQ20" i="4"/>
  <c r="BQ25" i="1"/>
  <c r="DY27" i="4"/>
  <c r="DY22" i="4" s="1"/>
  <c r="U27" i="8"/>
  <c r="U42" i="3"/>
  <c r="U28" i="8" s="1"/>
  <c r="BH42" i="3"/>
  <c r="BH28" i="8" s="1"/>
  <c r="BH27" i="8"/>
  <c r="DP43" i="3"/>
  <c r="DP29" i="8" s="1"/>
  <c r="P14" i="8"/>
  <c r="P42" i="2"/>
  <c r="P15" i="8" s="1"/>
  <c r="R42" i="2"/>
  <c r="R15" i="8" s="1"/>
  <c r="R14" i="8"/>
  <c r="DJ27" i="4"/>
  <c r="DJ22" i="4" s="1"/>
  <c r="BN20" i="4"/>
  <c r="BN26" i="4"/>
  <c r="BN26" i="1" s="1"/>
  <c r="BN25" i="1"/>
  <c r="BO14" i="8"/>
  <c r="BO42" i="2"/>
  <c r="BO15" i="8" s="1"/>
  <c r="BQ14" i="8"/>
  <c r="BQ42" i="2"/>
  <c r="BQ15" i="8" s="1"/>
  <c r="BC14" i="8"/>
  <c r="BC42" i="2"/>
  <c r="BC15" i="8" s="1"/>
  <c r="BA27" i="8"/>
  <c r="X42" i="2"/>
  <c r="X15" i="8" s="1"/>
  <c r="X14" i="8"/>
  <c r="BT42" i="2"/>
  <c r="BT15" i="8" s="1"/>
  <c r="BT14" i="8"/>
  <c r="C14" i="8"/>
  <c r="CM26" i="4"/>
  <c r="CM26" i="1" s="1"/>
  <c r="CA26" i="4"/>
  <c r="CA26" i="1" s="1"/>
  <c r="CA20" i="4"/>
  <c r="BG27" i="8"/>
  <c r="DL25" i="1"/>
  <c r="DL27" i="6"/>
  <c r="DL22" i="6" s="1"/>
  <c r="DL26" i="6"/>
  <c r="DL20" i="6"/>
  <c r="DL28" i="6"/>
  <c r="BZ42" i="3"/>
  <c r="BZ28" i="8" s="1"/>
  <c r="BN42" i="3"/>
  <c r="BN28" i="8" s="1"/>
  <c r="BN27" i="8"/>
  <c r="DJ25" i="1"/>
  <c r="DJ27" i="6"/>
  <c r="DJ22" i="6" s="1"/>
  <c r="DJ20" i="6"/>
  <c r="DJ26" i="6"/>
  <c r="DJ26" i="1" s="1"/>
  <c r="DJ28" i="6"/>
  <c r="DX26" i="3"/>
  <c r="DX27" i="3"/>
  <c r="DX22" i="3" s="1"/>
  <c r="DX20" i="3"/>
  <c r="DX28" i="3"/>
  <c r="DI43" i="3"/>
  <c r="DI29" i="8" s="1"/>
  <c r="CK27" i="8"/>
  <c r="CK42" i="3"/>
  <c r="CK28" i="8" s="1"/>
  <c r="CW42" i="3"/>
  <c r="CW28" i="8" s="1"/>
  <c r="EM27" i="4"/>
  <c r="EM22" i="4" s="1"/>
  <c r="EM28" i="4"/>
  <c r="EM20" i="4"/>
  <c r="EM26" i="4"/>
  <c r="CT4" i="3"/>
  <c r="DF5" i="3" s="1"/>
  <c r="CT15" i="3"/>
  <c r="CA15" i="3"/>
  <c r="CA4" i="3"/>
  <c r="P4" i="3"/>
  <c r="P5" i="3" s="1"/>
  <c r="P15" i="3"/>
  <c r="L4" i="2"/>
  <c r="CW27" i="1"/>
  <c r="BY21" i="4"/>
  <c r="BY14" i="4"/>
  <c r="AD14" i="3"/>
  <c r="AD21" i="3"/>
  <c r="CE21" i="2"/>
  <c r="CE22" i="2"/>
  <c r="CE14" i="2"/>
  <c r="DO16" i="2" s="1"/>
  <c r="CE20" i="1"/>
  <c r="CE41" i="1" s="1"/>
  <c r="CQ21" i="2"/>
  <c r="AW79" i="8"/>
  <c r="E4" i="2"/>
  <c r="E4" i="1" s="1"/>
  <c r="E14" i="1"/>
  <c r="DM23" i="4"/>
  <c r="DM14" i="4"/>
  <c r="AK21" i="2"/>
  <c r="AK14" i="2"/>
  <c r="CS22" i="2"/>
  <c r="CU14" i="4"/>
  <c r="CU21" i="4"/>
  <c r="CU21" i="1" s="1"/>
  <c r="CU20" i="1"/>
  <c r="CU41" i="1" s="1"/>
  <c r="V4" i="2"/>
  <c r="V15" i="2"/>
  <c r="CD15" i="3"/>
  <c r="CD4" i="3"/>
  <c r="DT17" i="4"/>
  <c r="DT4" i="4"/>
  <c r="DV22" i="2"/>
  <c r="DZ23" i="4"/>
  <c r="DZ41" i="4"/>
  <c r="DZ14" i="4"/>
  <c r="DZ21" i="4"/>
  <c r="DF43" i="3"/>
  <c r="DF29" i="8" s="1"/>
  <c r="BC21" i="4"/>
  <c r="BC21" i="1" s="1"/>
  <c r="BC14" i="4"/>
  <c r="DT4" i="2"/>
  <c r="DT17" i="2"/>
  <c r="DT15" i="2"/>
  <c r="BC15" i="2"/>
  <c r="BC4" i="2"/>
  <c r="DH43" i="3"/>
  <c r="DH29" i="8" s="1"/>
  <c r="AN21" i="2"/>
  <c r="AB20" i="1"/>
  <c r="AB41" i="1" s="1"/>
  <c r="AB21" i="2"/>
  <c r="AB14" i="2"/>
  <c r="EO41" i="4"/>
  <c r="EO23" i="4"/>
  <c r="EO14" i="4"/>
  <c r="EO21" i="4"/>
  <c r="BR20" i="1"/>
  <c r="BR41" i="1" s="1"/>
  <c r="EQ14" i="8"/>
  <c r="EQ45" i="2"/>
  <c r="EQ18" i="8" s="1"/>
  <c r="BS21" i="4"/>
  <c r="BS21" i="1" s="1"/>
  <c r="BS14" i="4"/>
  <c r="BI20" i="1"/>
  <c r="BI41" i="1" s="1"/>
  <c r="BI21" i="4"/>
  <c r="BI21" i="1" s="1"/>
  <c r="BI14" i="4"/>
  <c r="CL4" i="2"/>
  <c r="CL14" i="1"/>
  <c r="CJ26" i="1"/>
  <c r="BK15" i="2"/>
  <c r="BK4" i="2"/>
  <c r="U15" i="2"/>
  <c r="U4" i="2"/>
  <c r="AR14" i="4"/>
  <c r="DB21" i="4"/>
  <c r="DB21" i="1" s="1"/>
  <c r="DB14" i="4"/>
  <c r="DB20" i="1"/>
  <c r="DB41" i="1" s="1"/>
  <c r="DP7" i="3"/>
  <c r="DP5" i="3"/>
  <c r="DR26" i="4"/>
  <c r="AN26" i="1"/>
  <c r="DI22" i="2"/>
  <c r="BY22" i="2"/>
  <c r="BY14" i="2"/>
  <c r="DU16" i="2" s="1"/>
  <c r="BY20" i="1"/>
  <c r="BY41" i="1" s="1"/>
  <c r="CK42" i="1" s="1"/>
  <c r="CK80" i="8" s="1"/>
  <c r="BY21" i="2"/>
  <c r="BT20" i="1"/>
  <c r="BT41" i="1" s="1"/>
  <c r="BT14" i="4"/>
  <c r="BT21" i="4"/>
  <c r="BT21" i="1" s="1"/>
  <c r="N4" i="2"/>
  <c r="DP5" i="2"/>
  <c r="CK4" i="2"/>
  <c r="AX20" i="3"/>
  <c r="AX26" i="3"/>
  <c r="DF27" i="3"/>
  <c r="DF22" i="3" s="1"/>
  <c r="AX25" i="1"/>
  <c r="BJ26" i="3"/>
  <c r="BJ26" i="1" s="1"/>
  <c r="V20" i="1"/>
  <c r="V41" i="1" s="1"/>
  <c r="V14" i="4"/>
  <c r="BM20" i="1"/>
  <c r="BM41" i="1" s="1"/>
  <c r="BM14" i="4"/>
  <c r="DH22" i="2"/>
  <c r="BX22" i="2"/>
  <c r="BX22" i="1" s="1"/>
  <c r="BX21" i="2"/>
  <c r="BX14" i="2"/>
  <c r="CJ15" i="2" s="1"/>
  <c r="BX20" i="1"/>
  <c r="BX41" i="1" s="1"/>
  <c r="CZ5" i="3"/>
  <c r="EM45" i="2"/>
  <c r="EM18" i="8" s="1"/>
  <c r="EM14" i="8"/>
  <c r="EM42" i="2"/>
  <c r="EM15" i="8" s="1"/>
  <c r="DX42" i="2"/>
  <c r="DX15" i="8" s="1"/>
  <c r="DX45" i="2"/>
  <c r="DX18" i="8" s="1"/>
  <c r="DX14" i="8"/>
  <c r="BD4" i="3"/>
  <c r="EJ45" i="2"/>
  <c r="EJ18" i="8" s="1"/>
  <c r="EJ42" i="2"/>
  <c r="EJ15" i="8" s="1"/>
  <c r="EJ14" i="8"/>
  <c r="DZ45" i="2"/>
  <c r="DZ18" i="8" s="1"/>
  <c r="DZ14" i="8"/>
  <c r="DZ42" i="2"/>
  <c r="DZ15" i="8" s="1"/>
  <c r="BN15" i="2"/>
  <c r="BN4" i="2"/>
  <c r="CQ4" i="3"/>
  <c r="CQ15" i="3"/>
  <c r="EL26" i="3"/>
  <c r="EL28" i="3"/>
  <c r="EL27" i="3"/>
  <c r="EL22" i="3" s="1"/>
  <c r="EL20" i="3"/>
  <c r="EG27" i="3"/>
  <c r="EG22" i="3" s="1"/>
  <c r="EG26" i="3"/>
  <c r="EG20" i="3"/>
  <c r="EG28" i="3"/>
  <c r="EM26" i="3"/>
  <c r="EM27" i="3"/>
  <c r="EM22" i="3" s="1"/>
  <c r="EM20" i="3"/>
  <c r="EM28" i="3"/>
  <c r="Y14" i="8"/>
  <c r="Y42" i="2"/>
  <c r="Y15" i="8" s="1"/>
  <c r="AM27" i="8"/>
  <c r="R42" i="3"/>
  <c r="R28" i="8" s="1"/>
  <c r="R27" i="8"/>
  <c r="BE27" i="8"/>
  <c r="DM43" i="3"/>
  <c r="DM29" i="8" s="1"/>
  <c r="BS42" i="3"/>
  <c r="BS28" i="8" s="1"/>
  <c r="BS27" i="8"/>
  <c r="AP20" i="4"/>
  <c r="Z42" i="2"/>
  <c r="Z15" i="8" s="1"/>
  <c r="Z14" i="8"/>
  <c r="BA42" i="2"/>
  <c r="BA15" i="8" s="1"/>
  <c r="BA14" i="8"/>
  <c r="AR14" i="8"/>
  <c r="BB27" i="8"/>
  <c r="BB42" i="2"/>
  <c r="BB15" i="8" s="1"/>
  <c r="BB14" i="8"/>
  <c r="W14" i="8"/>
  <c r="W42" i="2"/>
  <c r="W15" i="8" s="1"/>
  <c r="BP42" i="3"/>
  <c r="BP28" i="8" s="1"/>
  <c r="BP27" i="8"/>
  <c r="CL14" i="8"/>
  <c r="CX42" i="2"/>
  <c r="CX15" i="8" s="1"/>
  <c r="BQ42" i="3"/>
  <c r="BQ28" i="8" s="1"/>
  <c r="BQ27" i="8"/>
  <c r="BM27" i="8"/>
  <c r="BM42" i="3"/>
  <c r="BM28" i="8" s="1"/>
  <c r="EN28" i="4"/>
  <c r="EN27" i="4"/>
  <c r="EN22" i="4" s="1"/>
  <c r="EN20" i="4"/>
  <c r="EN26" i="4"/>
  <c r="DB15" i="3"/>
  <c r="CP15" i="3"/>
  <c r="CP4" i="3"/>
  <c r="CB4" i="3"/>
  <c r="CB15" i="3"/>
  <c r="BS79" i="8"/>
  <c r="AV20" i="1"/>
  <c r="AV41" i="1" s="1"/>
  <c r="AV14" i="4"/>
  <c r="AW4" i="2"/>
  <c r="AW15" i="2"/>
  <c r="EA22" i="2"/>
  <c r="AU4" i="2"/>
  <c r="DN16" i="3"/>
  <c r="CI4" i="2"/>
  <c r="R20" i="1"/>
  <c r="R41" i="1" s="1"/>
  <c r="R14" i="4"/>
  <c r="AG14" i="2"/>
  <c r="CO16" i="2" s="1"/>
  <c r="AG21" i="2"/>
  <c r="DR5" i="2"/>
  <c r="DR7" i="2"/>
  <c r="DV45" i="2"/>
  <c r="DV18" i="8" s="1"/>
  <c r="DV42" i="2"/>
  <c r="DV15" i="8" s="1"/>
  <c r="DV14" i="8"/>
  <c r="EB23" i="4"/>
  <c r="EB21" i="4"/>
  <c r="EB41" i="4"/>
  <c r="EB14" i="4"/>
  <c r="DA42" i="2"/>
  <c r="DA15" i="8" s="1"/>
  <c r="CA25" i="1"/>
  <c r="AE14" i="2"/>
  <c r="AE21" i="2"/>
  <c r="CI21" i="2"/>
  <c r="BW22" i="2"/>
  <c r="BW21" i="2"/>
  <c r="BW14" i="2"/>
  <c r="DG16" i="2" s="1"/>
  <c r="BW20" i="1"/>
  <c r="BW41" i="1" s="1"/>
  <c r="EF27" i="4"/>
  <c r="EF22" i="4" s="1"/>
  <c r="EK23" i="4"/>
  <c r="EK41" i="4"/>
  <c r="EK21" i="4"/>
  <c r="EK14" i="4"/>
  <c r="DK7" i="3"/>
  <c r="DK5" i="3"/>
  <c r="EO45" i="2"/>
  <c r="EO18" i="8" s="1"/>
  <c r="EO14" i="8"/>
  <c r="EO42" i="2"/>
  <c r="EO15" i="8" s="1"/>
  <c r="DY21" i="4"/>
  <c r="BC20" i="1"/>
  <c r="BC41" i="1" s="1"/>
  <c r="EH42" i="2"/>
  <c r="EH15" i="8" s="1"/>
  <c r="EH14" i="8"/>
  <c r="EH45" i="2"/>
  <c r="EH18" i="8" s="1"/>
  <c r="DQ41" i="4"/>
  <c r="DQ14" i="4"/>
  <c r="DQ21" i="4"/>
  <c r="DQ23" i="4"/>
  <c r="DQ20" i="1"/>
  <c r="DQ41" i="1" s="1"/>
  <c r="AV21" i="2"/>
  <c r="AJ14" i="2"/>
  <c r="AJ21" i="2"/>
  <c r="BR4" i="3"/>
  <c r="BR5" i="3" s="1"/>
  <c r="BR15" i="3"/>
  <c r="CC15" i="3"/>
  <c r="CC4" i="3"/>
  <c r="EL42" i="2"/>
  <c r="EL15" i="8" s="1"/>
  <c r="EL45" i="2"/>
  <c r="EL18" i="8" s="1"/>
  <c r="EL14" i="8"/>
  <c r="BL15" i="3"/>
  <c r="BL4" i="3"/>
  <c r="BL5" i="3" s="1"/>
  <c r="DS23" i="2"/>
  <c r="DS41" i="2"/>
  <c r="DS21" i="2"/>
  <c r="DS22" i="2"/>
  <c r="DS14" i="2"/>
  <c r="DW14" i="3"/>
  <c r="DW41" i="3"/>
  <c r="DW21" i="3"/>
  <c r="DW23" i="3"/>
  <c r="DK27" i="4"/>
  <c r="DK22" i="4" s="1"/>
  <c r="AM21" i="3"/>
  <c r="AA21" i="3"/>
  <c r="AA14" i="3"/>
  <c r="CI16" i="3" s="1"/>
  <c r="CN21" i="4"/>
  <c r="CN14" i="4"/>
  <c r="ED23" i="3"/>
  <c r="ED41" i="3"/>
  <c r="ED21" i="3"/>
  <c r="ED14" i="3"/>
  <c r="BM15" i="2"/>
  <c r="BM4" i="2"/>
  <c r="BM16" i="2"/>
  <c r="CG4" i="3"/>
  <c r="CG15" i="3"/>
  <c r="CG16" i="3"/>
  <c r="AX4" i="2"/>
  <c r="BX15" i="3"/>
  <c r="BX4" i="3"/>
  <c r="EQ22" i="2"/>
  <c r="EE22" i="2"/>
  <c r="EE21" i="2"/>
  <c r="EE14" i="2"/>
  <c r="EE23" i="2"/>
  <c r="EE41" i="2"/>
  <c r="DJ43" i="3"/>
  <c r="DJ29" i="8" s="1"/>
  <c r="DU14" i="3"/>
  <c r="DU21" i="3"/>
  <c r="DU23" i="3"/>
  <c r="DU41" i="3"/>
  <c r="CR22" i="2"/>
  <c r="DO7" i="3"/>
  <c r="DO5" i="3"/>
  <c r="DO6" i="3"/>
  <c r="EK4" i="2"/>
  <c r="EK17" i="2"/>
  <c r="EK15" i="2"/>
  <c r="EK16" i="2"/>
  <c r="DC5" i="2"/>
  <c r="DR27" i="4"/>
  <c r="DR22" i="4" s="1"/>
  <c r="AN20" i="1"/>
  <c r="AN41" i="1" s="1"/>
  <c r="AN21" i="4"/>
  <c r="AN14" i="4"/>
  <c r="AE14" i="3"/>
  <c r="AE21" i="3"/>
  <c r="AQ21" i="3"/>
  <c r="AG21" i="3"/>
  <c r="AG14" i="3"/>
  <c r="CC16" i="3" s="1"/>
  <c r="DE14" i="4"/>
  <c r="DE21" i="4"/>
  <c r="DE21" i="1" s="1"/>
  <c r="DE20" i="1"/>
  <c r="DE41" i="1" s="1"/>
  <c r="BW15" i="3"/>
  <c r="BW4" i="3"/>
  <c r="T20" i="1"/>
  <c r="T41" i="1" s="1"/>
  <c r="DW27" i="4"/>
  <c r="DW22" i="4" s="1"/>
  <c r="BP42" i="1"/>
  <c r="BP80" i="8" s="1"/>
  <c r="BP79" i="8"/>
  <c r="EP15" i="2"/>
  <c r="EP4" i="2"/>
  <c r="EP17" i="2"/>
  <c r="BO20" i="1"/>
  <c r="BO41" i="1" s="1"/>
  <c r="BV42" i="3"/>
  <c r="BV28" i="8" s="1"/>
  <c r="CM14" i="4"/>
  <c r="CM14" i="1" s="1"/>
  <c r="CM21" i="4"/>
  <c r="CM21" i="1" s="1"/>
  <c r="CP26" i="1"/>
  <c r="CK21" i="4"/>
  <c r="CK21" i="1" s="1"/>
  <c r="CK14" i="4"/>
  <c r="AL14" i="3"/>
  <c r="AL21" i="3"/>
  <c r="DQ27" i="1"/>
  <c r="U14" i="8"/>
  <c r="U42" i="2"/>
  <c r="U15" i="8" s="1"/>
  <c r="W27" i="8"/>
  <c r="W42" i="3"/>
  <c r="W28" i="8" s="1"/>
  <c r="BD42" i="3"/>
  <c r="BD28" i="8" s="1"/>
  <c r="BD27" i="8"/>
  <c r="V14" i="8"/>
  <c r="V42" i="2"/>
  <c r="V15" i="8" s="1"/>
  <c r="AW14" i="8"/>
  <c r="P42" i="3"/>
  <c r="P28" i="8" s="1"/>
  <c r="P27" i="8"/>
  <c r="AN14" i="8"/>
  <c r="O27" i="8"/>
  <c r="O42" i="3"/>
  <c r="O28" i="8" s="1"/>
  <c r="DP25" i="1"/>
  <c r="DP20" i="6"/>
  <c r="DP27" i="6"/>
  <c r="DP22" i="6" s="1"/>
  <c r="DP26" i="6"/>
  <c r="DP26" i="1" s="1"/>
  <c r="DP28" i="6"/>
  <c r="BK42" i="3"/>
  <c r="BK28" i="8" s="1"/>
  <c r="BK27" i="8"/>
  <c r="BW27" i="8"/>
  <c r="BW42" i="3"/>
  <c r="BW28" i="8" s="1"/>
  <c r="BL42" i="3"/>
  <c r="BL28" i="8" s="1"/>
  <c r="BL27" i="8"/>
  <c r="BY42" i="3"/>
  <c r="BY28" i="8" s="1"/>
  <c r="BY27" i="8"/>
  <c r="EP28" i="4"/>
  <c r="EP27" i="4"/>
  <c r="EP22" i="4" s="1"/>
  <c r="EP20" i="4"/>
  <c r="EP26" i="4"/>
  <c r="CS42" i="3"/>
  <c r="CS28" i="8" s="1"/>
  <c r="CS27" i="8"/>
  <c r="EG14" i="8"/>
  <c r="EG42" i="2"/>
  <c r="EG15" i="8" s="1"/>
  <c r="EG45" i="2"/>
  <c r="EG18" i="8" s="1"/>
  <c r="DG5" i="2"/>
  <c r="CL15" i="3"/>
  <c r="CL4" i="3"/>
  <c r="CX5" i="3" s="1"/>
  <c r="BS4" i="2"/>
  <c r="BS15" i="2"/>
  <c r="BS16" i="2"/>
  <c r="BS14" i="1"/>
  <c r="BB26" i="4"/>
  <c r="BB26" i="1" s="1"/>
  <c r="AI21" i="3"/>
  <c r="AI14" i="3"/>
  <c r="AS20" i="1"/>
  <c r="AS41" i="1" s="1"/>
  <c r="Q15" i="3"/>
  <c r="Q4" i="3"/>
  <c r="Q5" i="3" s="1"/>
  <c r="R4" i="2"/>
  <c r="R15" i="2"/>
  <c r="DV27" i="4"/>
  <c r="DV22" i="4" s="1"/>
  <c r="I4" i="2"/>
  <c r="BK4" i="3"/>
  <c r="BK15" i="3"/>
  <c r="EM22" i="2"/>
  <c r="DT14" i="8"/>
  <c r="DT42" i="2"/>
  <c r="DT15" i="8" s="1"/>
  <c r="DT45" i="2"/>
  <c r="DT18" i="8" s="1"/>
  <c r="BH4" i="2"/>
  <c r="BH15" i="2"/>
  <c r="DP16" i="2"/>
  <c r="DY42" i="4"/>
  <c r="DY41" i="8" s="1"/>
  <c r="DY40" i="8"/>
  <c r="DY45" i="4"/>
  <c r="DY44" i="8" s="1"/>
  <c r="AM20" i="1"/>
  <c r="AM41" i="1" s="1"/>
  <c r="AY42" i="1" s="1"/>
  <c r="AY80" i="8" s="1"/>
  <c r="AM14" i="4"/>
  <c r="DD27" i="1"/>
  <c r="DL22" i="2"/>
  <c r="CB21" i="2"/>
  <c r="CB21" i="1" s="1"/>
  <c r="CB14" i="2"/>
  <c r="DX16" i="2" s="1"/>
  <c r="CB22" i="2"/>
  <c r="CB20" i="1"/>
  <c r="CB41" i="1" s="1"/>
  <c r="CN42" i="1" s="1"/>
  <c r="CN80" i="8" s="1"/>
  <c r="CN21" i="2"/>
  <c r="CN21" i="1" s="1"/>
  <c r="T4" i="3"/>
  <c r="T5" i="3" s="1"/>
  <c r="T15" i="3"/>
  <c r="BR15" i="2"/>
  <c r="BR14" i="1"/>
  <c r="BR4" i="2"/>
  <c r="BR16" i="2"/>
  <c r="AP25" i="1"/>
  <c r="DB5" i="2"/>
  <c r="H4" i="2"/>
  <c r="DK26" i="4"/>
  <c r="BG21" i="4"/>
  <c r="BG14" i="4"/>
  <c r="BG14" i="1" s="1"/>
  <c r="DC15" i="3"/>
  <c r="EC4" i="2"/>
  <c r="EC15" i="2"/>
  <c r="EC17" i="2"/>
  <c r="BD42" i="1"/>
  <c r="BD80" i="8" s="1"/>
  <c r="BD79" i="8"/>
  <c r="DS27" i="4"/>
  <c r="DS22" i="4" s="1"/>
  <c r="AX14" i="4"/>
  <c r="CP20" i="1"/>
  <c r="CP41" i="1" s="1"/>
  <c r="CP21" i="4"/>
  <c r="CP14" i="4"/>
  <c r="CP14" i="1" s="1"/>
  <c r="AB14" i="3"/>
  <c r="BL16" i="3" s="1"/>
  <c r="AB21" i="3"/>
  <c r="AN21" i="3"/>
  <c r="CR4" i="3"/>
  <c r="CR15" i="3"/>
  <c r="CR20" i="1"/>
  <c r="CR41" i="1" s="1"/>
  <c r="O4" i="2"/>
  <c r="O15" i="2"/>
  <c r="BJ20" i="1"/>
  <c r="BJ41" i="1" s="1"/>
  <c r="BJ79" i="8" s="1"/>
  <c r="BJ21" i="4"/>
  <c r="BJ14" i="4"/>
  <c r="DF22" i="2"/>
  <c r="CH14" i="2"/>
  <c r="CH21" i="2"/>
  <c r="CH20" i="1"/>
  <c r="CH41" i="1" s="1"/>
  <c r="CH22" i="2"/>
  <c r="DR22" i="2"/>
  <c r="EN42" i="2"/>
  <c r="EN15" i="8" s="1"/>
  <c r="EN14" i="8"/>
  <c r="EN45" i="2"/>
  <c r="EN18" i="8" s="1"/>
  <c r="EB22" i="2"/>
  <c r="BP15" i="2"/>
  <c r="BP4" i="2"/>
  <c r="BP16" i="2"/>
  <c r="BO22" i="2"/>
  <c r="AY4" i="2"/>
  <c r="AY15" i="2"/>
  <c r="DI25" i="1"/>
  <c r="T14" i="8"/>
  <c r="T42" i="2"/>
  <c r="T15" i="8" s="1"/>
  <c r="AU14" i="8"/>
  <c r="AP14" i="8"/>
  <c r="AY14" i="8"/>
  <c r="AY42" i="2"/>
  <c r="AY15" i="8" s="1"/>
  <c r="BI14" i="8"/>
  <c r="BI42" i="2"/>
  <c r="BI15" i="8" s="1"/>
  <c r="C27" i="8"/>
  <c r="DN27" i="4"/>
  <c r="DN22" i="4" s="1"/>
  <c r="BF20" i="4"/>
  <c r="BF26" i="4"/>
  <c r="BF26" i="1" s="1"/>
  <c r="BF25" i="1"/>
  <c r="BV14" i="8"/>
  <c r="BV42" i="2"/>
  <c r="BV15" i="8" s="1"/>
  <c r="BO42" i="3"/>
  <c r="BO28" i="8" s="1"/>
  <c r="BO27" i="8"/>
  <c r="DF42" i="3"/>
  <c r="DF28" i="8" s="1"/>
  <c r="CT42" i="3"/>
  <c r="CT28" i="8" s="1"/>
  <c r="CT27" i="8"/>
  <c r="DK43" i="3"/>
  <c r="DK29" i="8" s="1"/>
  <c r="CM42" i="3"/>
  <c r="CM28" i="8" s="1"/>
  <c r="CM27" i="8"/>
  <c r="ES20" i="4"/>
  <c r="ES27" i="4"/>
  <c r="ES22" i="4" s="1"/>
  <c r="ES28" i="4"/>
  <c r="ES26" i="4"/>
  <c r="CR14" i="8"/>
  <c r="DD42" i="2"/>
  <c r="DD15" i="8" s="1"/>
  <c r="CZ5" i="2"/>
  <c r="DI16" i="3"/>
  <c r="BQ4" i="2"/>
  <c r="BQ15" i="2"/>
  <c r="W20" i="1"/>
  <c r="W41" i="1" s="1"/>
  <c r="W14" i="4"/>
  <c r="BB14" i="4"/>
  <c r="BB21" i="4"/>
  <c r="BB21" i="1" s="1"/>
  <c r="AT79" i="8"/>
  <c r="BU42" i="1"/>
  <c r="BU80" i="8" s="1"/>
  <c r="BU79" i="8"/>
  <c r="CH14" i="4"/>
  <c r="AC21" i="3"/>
  <c r="AC14" i="3"/>
  <c r="EC22" i="2"/>
  <c r="CG22" i="2"/>
  <c r="CG14" i="2"/>
  <c r="EO16" i="2" s="1"/>
  <c r="CG20" i="1"/>
  <c r="CG41" i="1" s="1"/>
  <c r="CG21" i="2"/>
  <c r="CG21" i="1" s="1"/>
  <c r="CS21" i="2"/>
  <c r="DE22" i="2"/>
  <c r="DE22" i="1" s="1"/>
  <c r="DV15" i="2"/>
  <c r="DV17" i="2"/>
  <c r="DV4" i="2"/>
  <c r="AW14" i="4"/>
  <c r="AW14" i="1" s="1"/>
  <c r="EI22" i="2"/>
  <c r="CA22" i="2"/>
  <c r="CA14" i="2"/>
  <c r="CM15" i="2" s="1"/>
  <c r="CA21" i="2"/>
  <c r="EF21" i="4"/>
  <c r="EF23" i="4"/>
  <c r="EF14" i="4"/>
  <c r="EF41" i="4"/>
  <c r="BI15" i="2"/>
  <c r="BI4" i="2"/>
  <c r="V4" i="3"/>
  <c r="V5" i="3" s="1"/>
  <c r="V15" i="3"/>
  <c r="EM15" i="2"/>
  <c r="EM4" i="2"/>
  <c r="EM17" i="2"/>
  <c r="CF15" i="3"/>
  <c r="BT15" i="3"/>
  <c r="BT4" i="3"/>
  <c r="CF5" i="3" s="1"/>
  <c r="DX4" i="2"/>
  <c r="DX15" i="2"/>
  <c r="DX17" i="2"/>
  <c r="BT4" i="2"/>
  <c r="BT15" i="2"/>
  <c r="BT16" i="2"/>
  <c r="BQ15" i="3"/>
  <c r="BQ4" i="3"/>
  <c r="DD16" i="3"/>
  <c r="DF15" i="3"/>
  <c r="DS23" i="3"/>
  <c r="DS21" i="3"/>
  <c r="DS41" i="3"/>
  <c r="DS14" i="3"/>
  <c r="BU4" i="3"/>
  <c r="BU5" i="3" s="1"/>
  <c r="BU15" i="3"/>
  <c r="BU16" i="3"/>
  <c r="BG15" i="2"/>
  <c r="BG4" i="2"/>
  <c r="BG5" i="2" s="1"/>
  <c r="DY45" i="2"/>
  <c r="DY18" i="8" s="1"/>
  <c r="DY42" i="2"/>
  <c r="DY15" i="8" s="1"/>
  <c r="DY14" i="8"/>
  <c r="AQ21" i="2"/>
  <c r="CO15" i="3"/>
  <c r="CO4" i="3"/>
  <c r="DA5" i="3" s="1"/>
  <c r="CJ20" i="1"/>
  <c r="CJ41" i="1" s="1"/>
  <c r="CJ21" i="4"/>
  <c r="CJ21" i="1" s="1"/>
  <c r="CJ14" i="4"/>
  <c r="AB21" i="4"/>
  <c r="AB14" i="4"/>
  <c r="DU14" i="8"/>
  <c r="DU45" i="2"/>
  <c r="DU18" i="8" s="1"/>
  <c r="DU42" i="2"/>
  <c r="DU15" i="8" s="1"/>
  <c r="BE4" i="3"/>
  <c r="BE15" i="3"/>
  <c r="DC5" i="3"/>
  <c r="BA4" i="2"/>
  <c r="BA15" i="2"/>
  <c r="BD4" i="2"/>
  <c r="BD15" i="2"/>
  <c r="CW42" i="2"/>
  <c r="CW15" i="8" s="1"/>
  <c r="CO20" i="1"/>
  <c r="CO41" i="1" s="1"/>
  <c r="CO21" i="4"/>
  <c r="CO21" i="1" s="1"/>
  <c r="CO14" i="4"/>
  <c r="CO14" i="1" s="1"/>
  <c r="CR21" i="2"/>
  <c r="BF21" i="3"/>
  <c r="AT14" i="3"/>
  <c r="AT21" i="3"/>
  <c r="DR41" i="4"/>
  <c r="DR14" i="4"/>
  <c r="DR23" i="4"/>
  <c r="DR21" i="4"/>
  <c r="AT14" i="4"/>
  <c r="AT14" i="1" s="1"/>
  <c r="EF22" i="2"/>
  <c r="EN15" i="2"/>
  <c r="EN4" i="2"/>
  <c r="EN16" i="2"/>
  <c r="EN17" i="2"/>
  <c r="T4" i="2"/>
  <c r="T5" i="2" s="1"/>
  <c r="T15" i="2"/>
  <c r="DH16" i="3"/>
  <c r="EP42" i="2"/>
  <c r="EP15" i="8" s="1"/>
  <c r="EP45" i="2"/>
  <c r="EP18" i="8" s="1"/>
  <c r="EP14" i="8"/>
  <c r="X4" i="2"/>
  <c r="X15" i="2"/>
  <c r="U14" i="4"/>
  <c r="BP21" i="4"/>
  <c r="BP21" i="1" s="1"/>
  <c r="BP14" i="4"/>
  <c r="CV20" i="4"/>
  <c r="CV27" i="4"/>
  <c r="CV22" i="4" s="1"/>
  <c r="CV22" i="1" s="1"/>
  <c r="CV26" i="4"/>
  <c r="CV26" i="1" s="1"/>
  <c r="CV25" i="1"/>
  <c r="EI26" i="3"/>
  <c r="EI20" i="3"/>
  <c r="EI27" i="3"/>
  <c r="EI22" i="3" s="1"/>
  <c r="EI28" i="3"/>
  <c r="EH27" i="3"/>
  <c r="EH22" i="3" s="1"/>
  <c r="EH28" i="3"/>
  <c r="EH20" i="3"/>
  <c r="EH26" i="3"/>
  <c r="EP27" i="3"/>
  <c r="EP22" i="3" s="1"/>
  <c r="EP20" i="3"/>
  <c r="EP26" i="3"/>
  <c r="EP28" i="3"/>
  <c r="Y20" i="4"/>
  <c r="Y25" i="1"/>
  <c r="BR27" i="8"/>
  <c r="BR42" i="3"/>
  <c r="BR28" i="8" s="1"/>
  <c r="O20" i="4"/>
  <c r="O25" i="1"/>
  <c r="BS14" i="8"/>
  <c r="BS42" i="2"/>
  <c r="BS15" i="8" s="1"/>
  <c r="BJ14" i="8"/>
  <c r="BJ42" i="2"/>
  <c r="BJ15" i="8" s="1"/>
  <c r="AS14" i="8"/>
  <c r="BN42" i="2"/>
  <c r="BN15" i="8" s="1"/>
  <c r="BN14" i="8"/>
  <c r="Q14" i="8"/>
  <c r="Q42" i="2"/>
  <c r="Q15" i="8" s="1"/>
  <c r="BD14" i="8"/>
  <c r="BD42" i="2"/>
  <c r="BD15" i="8" s="1"/>
  <c r="BE14" i="8"/>
  <c r="BE42" i="2"/>
  <c r="BE15" i="8" s="1"/>
  <c r="S42" i="3"/>
  <c r="S28" i="8" s="1"/>
  <c r="S27" i="8"/>
  <c r="BL42" i="2"/>
  <c r="BL15" i="8" s="1"/>
  <c r="BL14" i="8"/>
  <c r="BV26" i="4"/>
  <c r="BV26" i="1" s="1"/>
  <c r="BV20" i="4"/>
  <c r="BV25" i="1"/>
  <c r="DZ26" i="3"/>
  <c r="DZ27" i="3"/>
  <c r="DZ22" i="3" s="1"/>
  <c r="DZ20" i="3"/>
  <c r="DZ28" i="3"/>
  <c r="CD27" i="8"/>
  <c r="CD42" i="3"/>
  <c r="CD28" i="8" s="1"/>
  <c r="CR27" i="8"/>
  <c r="CR42" i="3"/>
  <c r="CR28" i="8" s="1"/>
  <c r="CH27" i="8"/>
  <c r="CH42" i="3"/>
  <c r="CH28" i="8" s="1"/>
  <c r="EB20" i="3"/>
  <c r="EB27" i="3"/>
  <c r="EB22" i="3" s="1"/>
  <c r="EB26" i="3"/>
  <c r="EB28" i="3"/>
  <c r="DL43" i="3"/>
  <c r="DL29" i="8" s="1"/>
  <c r="CB27" i="8"/>
  <c r="CB42" i="3"/>
  <c r="CB28" i="8" s="1"/>
  <c r="EU26" i="4"/>
  <c r="EI27" i="4"/>
  <c r="EI22" i="4" s="1"/>
  <c r="EI20" i="4"/>
  <c r="EI28" i="4"/>
  <c r="EI26" i="4"/>
  <c r="EK26" i="3"/>
  <c r="DY20" i="3"/>
  <c r="DY28" i="3"/>
  <c r="DY27" i="3"/>
  <c r="DY26" i="3"/>
  <c r="CV27" i="1"/>
  <c r="DG16" i="3"/>
  <c r="CC26" i="4"/>
  <c r="CC26" i="1" s="1"/>
  <c r="AS4" i="2"/>
  <c r="EA45" i="2"/>
  <c r="EA18" i="8" s="1"/>
  <c r="EA42" i="2"/>
  <c r="EA15" i="8" s="1"/>
  <c r="EA14" i="8"/>
  <c r="AT4" i="2"/>
  <c r="AT15" i="2"/>
  <c r="DN7" i="3"/>
  <c r="DN5" i="3"/>
  <c r="AZ15" i="2"/>
  <c r="AZ4" i="2"/>
  <c r="CD14" i="4"/>
  <c r="CD21" i="4"/>
  <c r="DJ22" i="2"/>
  <c r="BZ20" i="1"/>
  <c r="BZ41" i="1" s="1"/>
  <c r="CL42" i="1" s="1"/>
  <c r="CL80" i="8" s="1"/>
  <c r="BZ22" i="2"/>
  <c r="BZ14" i="2"/>
  <c r="BZ21" i="2"/>
  <c r="BL20" i="1"/>
  <c r="BL41" i="1" s="1"/>
  <c r="BL14" i="4"/>
  <c r="BL14" i="1" s="1"/>
  <c r="BL21" i="4"/>
  <c r="BL21" i="1" s="1"/>
  <c r="CX27" i="4"/>
  <c r="CX22" i="4" s="1"/>
  <c r="CX22" i="1" s="1"/>
  <c r="BV15" i="3"/>
  <c r="BV4" i="3"/>
  <c r="DX17" i="4"/>
  <c r="DX4" i="4"/>
  <c r="CU15" i="3"/>
  <c r="CI15" i="3"/>
  <c r="CI4" i="3"/>
  <c r="CV15" i="2"/>
  <c r="CJ4" i="2"/>
  <c r="AP20" i="1"/>
  <c r="AP41" i="1" s="1"/>
  <c r="DV21" i="4"/>
  <c r="DV14" i="4"/>
  <c r="DV23" i="4"/>
  <c r="DV41" i="4"/>
  <c r="CQ20" i="1"/>
  <c r="CQ41" i="1" s="1"/>
  <c r="CQ21" i="4"/>
  <c r="CQ14" i="4"/>
  <c r="AM21" i="2"/>
  <c r="AA21" i="2"/>
  <c r="AA14" i="2"/>
  <c r="AY21" i="4"/>
  <c r="AY21" i="1" s="1"/>
  <c r="AY14" i="4"/>
  <c r="CS21" i="4"/>
  <c r="CS14" i="4"/>
  <c r="CS20" i="1"/>
  <c r="CS41" i="1" s="1"/>
  <c r="CW21" i="4"/>
  <c r="CW21" i="1" s="1"/>
  <c r="CW14" i="4"/>
  <c r="CW20" i="1"/>
  <c r="CW41" i="1" s="1"/>
  <c r="DY4" i="4"/>
  <c r="DY17" i="4"/>
  <c r="BW26" i="4"/>
  <c r="BW26" i="1" s="1"/>
  <c r="X20" i="1"/>
  <c r="X41" i="1" s="1"/>
  <c r="X14" i="4"/>
  <c r="CB26" i="1"/>
  <c r="S15" i="2"/>
  <c r="S4" i="2"/>
  <c r="S14" i="1"/>
  <c r="AQ4" i="2"/>
  <c r="AQ15" i="2"/>
  <c r="DN5" i="2"/>
  <c r="EL4" i="2"/>
  <c r="EL15" i="2"/>
  <c r="EL17" i="2"/>
  <c r="DK23" i="4"/>
  <c r="DK14" i="4"/>
  <c r="DK21" i="4"/>
  <c r="BR26" i="4"/>
  <c r="BR26" i="1" s="1"/>
  <c r="CW15" i="3"/>
  <c r="CY16" i="2"/>
  <c r="BZ15" i="3"/>
  <c r="BZ4" i="3"/>
  <c r="EJ22" i="2"/>
  <c r="ED4" i="2"/>
  <c r="ED15" i="2"/>
  <c r="ED17" i="2"/>
  <c r="ED16" i="2"/>
  <c r="DM16" i="3"/>
  <c r="DZ15" i="2"/>
  <c r="DZ17" i="2"/>
  <c r="DZ4" i="2"/>
  <c r="AO4" i="2"/>
  <c r="AO15" i="2"/>
  <c r="DF16" i="2"/>
  <c r="BM15" i="3"/>
  <c r="BM4" i="3"/>
  <c r="CN5" i="3"/>
  <c r="DS14" i="4"/>
  <c r="DS23" i="4"/>
  <c r="DS41" i="4"/>
  <c r="DS21" i="4"/>
  <c r="EC23" i="4"/>
  <c r="EC14" i="4"/>
  <c r="EC41" i="4"/>
  <c r="EC21" i="4"/>
  <c r="BE20" i="1"/>
  <c r="BE41" i="1" s="1"/>
  <c r="BE79" i="8" s="1"/>
  <c r="BE14" i="4"/>
  <c r="BE14" i="1" s="1"/>
  <c r="BE21" i="4"/>
  <c r="BE21" i="1" s="1"/>
  <c r="DD15" i="2"/>
  <c r="CR4" i="2"/>
  <c r="CR15" i="2"/>
  <c r="CR16" i="2"/>
  <c r="CS4" i="3"/>
  <c r="CS15" i="3"/>
  <c r="BH15" i="3"/>
  <c r="BH4" i="3"/>
  <c r="BH5" i="3" s="1"/>
  <c r="CS14" i="1"/>
  <c r="AU14" i="3"/>
  <c r="AU21" i="3"/>
  <c r="AO14" i="3"/>
  <c r="AO21" i="3"/>
  <c r="BA21" i="3"/>
  <c r="CY42" i="3"/>
  <c r="CY28" i="8" s="1"/>
  <c r="BD21" i="4"/>
  <c r="BD21" i="1" s="1"/>
  <c r="BD14" i="4"/>
  <c r="BH20" i="1"/>
  <c r="BH41" i="1" s="1"/>
  <c r="BH21" i="4"/>
  <c r="BH21" i="1" s="1"/>
  <c r="BH14" i="4"/>
  <c r="EF15" i="2"/>
  <c r="EF4" i="2"/>
  <c r="EF17" i="2"/>
  <c r="DK16" i="3"/>
  <c r="CM15" i="3"/>
  <c r="CM4" i="3"/>
  <c r="CY5" i="3" s="1"/>
  <c r="CM16" i="3"/>
  <c r="DW41" i="4"/>
  <c r="DW14" i="4"/>
  <c r="DW23" i="4"/>
  <c r="DW21" i="4"/>
  <c r="DI5" i="2"/>
  <c r="DI7" i="2"/>
  <c r="BO4" i="2"/>
  <c r="BO15" i="2"/>
  <c r="BO16" i="2"/>
  <c r="DC22" i="2"/>
  <c r="EA40" i="8"/>
  <c r="EA45" i="4"/>
  <c r="EA44" i="8" s="1"/>
  <c r="DO27" i="4"/>
  <c r="DO22" i="4" s="1"/>
  <c r="DH26" i="4"/>
  <c r="CF42" i="3"/>
  <c r="CF28" i="8" s="1"/>
  <c r="DB22" i="2"/>
  <c r="DB22" i="1" s="1"/>
  <c r="CD21" i="2"/>
  <c r="CD21" i="1" s="1"/>
  <c r="CD22" i="2"/>
  <c r="CD14" i="2"/>
  <c r="CD20" i="1"/>
  <c r="CD41" i="1" s="1"/>
  <c r="CP21" i="2"/>
  <c r="CJ27" i="1"/>
  <c r="FT12" i="1"/>
  <c r="GH11" i="2"/>
  <c r="GH12" i="2"/>
  <c r="GH10" i="2"/>
  <c r="FS10" i="1"/>
  <c r="FO10" i="6"/>
  <c r="FO10" i="1" s="1"/>
  <c r="FO11" i="6"/>
  <c r="FO11" i="1" s="1"/>
  <c r="FO12" i="6"/>
  <c r="FO12" i="1" s="1"/>
  <c r="GL10" i="2"/>
  <c r="GL12" i="2"/>
  <c r="GL11" i="2"/>
  <c r="FP11" i="6"/>
  <c r="FP11" i="1" s="1"/>
  <c r="FP10" i="6"/>
  <c r="FP10" i="1" s="1"/>
  <c r="FP12" i="6"/>
  <c r="FP12" i="1" s="1"/>
  <c r="GG10" i="2"/>
  <c r="GG12" i="2"/>
  <c r="GG11" i="2"/>
  <c r="GC10" i="2"/>
  <c r="GC11" i="2"/>
  <c r="GC12" i="2"/>
  <c r="FW12" i="6"/>
  <c r="FW12" i="1" s="1"/>
  <c r="FW11" i="6"/>
  <c r="FW11" i="1" s="1"/>
  <c r="FW10" i="6"/>
  <c r="FW10" i="1" s="1"/>
  <c r="FW9" i="1"/>
  <c r="GE11" i="2"/>
  <c r="GE10" i="2"/>
  <c r="GE12" i="2"/>
  <c r="GL28" i="3"/>
  <c r="FX12" i="6"/>
  <c r="FX12" i="1" s="1"/>
  <c r="FX10" i="6"/>
  <c r="FX10" i="1" s="1"/>
  <c r="FX11" i="6"/>
  <c r="FX11" i="1" s="1"/>
  <c r="GH28" i="2"/>
  <c r="GB12" i="2"/>
  <c r="GB11" i="2"/>
  <c r="GB10" i="2"/>
  <c r="GD12" i="2"/>
  <c r="GD10" i="2"/>
  <c r="GD11" i="2"/>
  <c r="GI11" i="2"/>
  <c r="GI10" i="2"/>
  <c r="GI12" i="2"/>
  <c r="FU11" i="6"/>
  <c r="FU11" i="1" s="1"/>
  <c r="FU12" i="6"/>
  <c r="FU12" i="1" s="1"/>
  <c r="FU10" i="6"/>
  <c r="FU10" i="1" s="1"/>
  <c r="FZ10" i="2"/>
  <c r="FZ12" i="2"/>
  <c r="FZ11" i="2"/>
  <c r="GB28" i="2"/>
  <c r="FV12" i="6"/>
  <c r="FV12" i="1" s="1"/>
  <c r="FV10" i="6"/>
  <c r="FV10" i="1" s="1"/>
  <c r="FV11" i="6"/>
  <c r="FV11" i="1" s="1"/>
  <c r="FV9" i="1"/>
  <c r="GA28" i="2"/>
  <c r="GK12" i="2"/>
  <c r="GF12" i="2"/>
  <c r="GF11" i="2"/>
  <c r="GF10" i="2"/>
  <c r="GG28" i="2"/>
  <c r="FR10" i="6"/>
  <c r="FR10" i="1" s="1"/>
  <c r="FR12" i="6"/>
  <c r="FR12" i="1" s="1"/>
  <c r="FR11" i="6"/>
  <c r="FR11" i="1" s="1"/>
  <c r="E40" i="8"/>
  <c r="CP21" i="1" l="1"/>
  <c r="BX21" i="1"/>
  <c r="DI27" i="1"/>
  <c r="CE21" i="1"/>
  <c r="BZ16" i="3"/>
  <c r="BR5" i="2"/>
  <c r="CY22" i="1"/>
  <c r="EF16" i="2"/>
  <c r="BG42" i="1"/>
  <c r="BG80" i="8" s="1"/>
  <c r="DH16" i="2"/>
  <c r="CJ16" i="2"/>
  <c r="DL26" i="1"/>
  <c r="DR6" i="3"/>
  <c r="DM6" i="3"/>
  <c r="DL22" i="1"/>
  <c r="DN6" i="3"/>
  <c r="DL16" i="2"/>
  <c r="CO16" i="3"/>
  <c r="CK16" i="2"/>
  <c r="BY21" i="1"/>
  <c r="S5" i="2"/>
  <c r="BD15" i="3"/>
  <c r="CK15" i="2"/>
  <c r="DL27" i="1"/>
  <c r="BQ16" i="3"/>
  <c r="BP16" i="3"/>
  <c r="DF27" i="1"/>
  <c r="P5" i="2"/>
  <c r="BR16" i="3"/>
  <c r="EM16" i="2"/>
  <c r="BK16" i="3"/>
  <c r="EQ43" i="2"/>
  <c r="EQ16" i="8" s="1"/>
  <c r="CM16" i="2"/>
  <c r="CA5" i="3"/>
  <c r="BG21" i="1"/>
  <c r="CL16" i="3"/>
  <c r="BN16" i="3"/>
  <c r="X5" i="2"/>
  <c r="BS16" i="3"/>
  <c r="BW16" i="3"/>
  <c r="CZ27" i="1"/>
  <c r="AS15" i="2"/>
  <c r="DQ16" i="2"/>
  <c r="BQ16" i="2"/>
  <c r="CX42" i="4"/>
  <c r="CX41" i="8" s="1"/>
  <c r="CX40" i="8"/>
  <c r="DJ42" i="4"/>
  <c r="DJ41" i="8" s="1"/>
  <c r="CW40" i="8"/>
  <c r="CW42" i="4"/>
  <c r="CW41" i="8" s="1"/>
  <c r="CM40" i="8"/>
  <c r="BZ40" i="8"/>
  <c r="BG42" i="4"/>
  <c r="BG41" i="8" s="1"/>
  <c r="BG40" i="8"/>
  <c r="BH40" i="8"/>
  <c r="BH42" i="4"/>
  <c r="BH41" i="8" s="1"/>
  <c r="AQ40" i="8"/>
  <c r="AU40" i="8"/>
  <c r="CB42" i="4"/>
  <c r="CB41" i="8" s="1"/>
  <c r="CB40" i="8"/>
  <c r="AO42" i="2"/>
  <c r="AO15" i="8" s="1"/>
  <c r="AC42" i="2"/>
  <c r="AC15" i="8" s="1"/>
  <c r="AC14" i="8"/>
  <c r="BM43" i="2"/>
  <c r="BM16" i="8" s="1"/>
  <c r="CK43" i="2"/>
  <c r="CK16" i="8" s="1"/>
  <c r="AH20" i="4"/>
  <c r="AH26" i="4"/>
  <c r="AH26" i="1" s="1"/>
  <c r="CD27" i="4"/>
  <c r="AT26" i="4"/>
  <c r="AT26" i="1" s="1"/>
  <c r="CP27" i="4"/>
  <c r="AH25" i="1"/>
  <c r="BO42" i="4"/>
  <c r="BO41" i="8" s="1"/>
  <c r="BO40" i="8"/>
  <c r="BR40" i="8"/>
  <c r="CG40" i="8"/>
  <c r="CG42" i="4"/>
  <c r="CG41" i="8" s="1"/>
  <c r="FN20" i="6"/>
  <c r="FN26" i="6"/>
  <c r="FN28" i="6"/>
  <c r="FK27" i="6"/>
  <c r="FK22" i="6" s="1"/>
  <c r="FK26" i="6"/>
  <c r="FK28" i="6"/>
  <c r="FK20" i="6"/>
  <c r="DG45" i="4"/>
  <c r="DG42" i="4"/>
  <c r="DG41" i="8" s="1"/>
  <c r="DG40" i="8"/>
  <c r="EK20" i="6"/>
  <c r="EK27" i="6"/>
  <c r="EK22" i="6" s="1"/>
  <c r="EK26" i="6"/>
  <c r="EK28" i="6"/>
  <c r="DN45" i="4"/>
  <c r="DN44" i="8" s="1"/>
  <c r="DN40" i="8"/>
  <c r="DN42" i="4"/>
  <c r="DN41" i="8" s="1"/>
  <c r="EL27" i="5"/>
  <c r="EL22" i="5" s="1"/>
  <c r="EL20" i="5"/>
  <c r="EL26" i="5"/>
  <c r="EL28" i="5"/>
  <c r="CT42" i="4"/>
  <c r="CT41" i="8" s="1"/>
  <c r="CT40" i="8"/>
  <c r="AI26" i="4"/>
  <c r="AI26" i="1" s="1"/>
  <c r="AI20" i="4"/>
  <c r="CE27" i="4"/>
  <c r="CQ27" i="4"/>
  <c r="AI25" i="1"/>
  <c r="AU26" i="4"/>
  <c r="AU26" i="1" s="1"/>
  <c r="T40" i="8"/>
  <c r="BJ40" i="8"/>
  <c r="BJ42" i="4"/>
  <c r="BJ41" i="8" s="1"/>
  <c r="AD14" i="8"/>
  <c r="AD42" i="2"/>
  <c r="AD15" i="8" s="1"/>
  <c r="AP42" i="2"/>
  <c r="AP15" i="8" s="1"/>
  <c r="BN43" i="2"/>
  <c r="BN16" i="8" s="1"/>
  <c r="CL43" i="2"/>
  <c r="CL16" i="8" s="1"/>
  <c r="AJ27" i="8"/>
  <c r="AJ42" i="3"/>
  <c r="AJ28" i="8" s="1"/>
  <c r="BT43" i="3"/>
  <c r="BT29" i="8" s="1"/>
  <c r="AV42" i="3"/>
  <c r="AV28" i="8" s="1"/>
  <c r="CF43" i="3"/>
  <c r="CF29" i="8" s="1"/>
  <c r="CR43" i="3"/>
  <c r="CR29" i="8" s="1"/>
  <c r="AO40" i="8"/>
  <c r="G20" i="4"/>
  <c r="G25" i="1"/>
  <c r="S26" i="4"/>
  <c r="S26" i="1" s="1"/>
  <c r="BO27" i="4"/>
  <c r="BP43" i="2"/>
  <c r="BP16" i="8" s="1"/>
  <c r="AF14" i="8"/>
  <c r="AF42" i="2"/>
  <c r="AF15" i="8" s="1"/>
  <c r="CN43" i="2"/>
  <c r="CN16" i="8" s="1"/>
  <c r="AR42" i="2"/>
  <c r="AR15" i="8" s="1"/>
  <c r="AW40" i="8"/>
  <c r="AR40" i="8"/>
  <c r="AA42" i="2"/>
  <c r="AA15" i="8" s="1"/>
  <c r="AA14" i="8"/>
  <c r="CN44" i="2"/>
  <c r="CN17" i="8" s="1"/>
  <c r="CM44" i="2"/>
  <c r="CM17" i="8" s="1"/>
  <c r="DH44" i="2"/>
  <c r="DH17" i="8" s="1"/>
  <c r="CV44" i="2"/>
  <c r="CV17" i="8" s="1"/>
  <c r="CZ44" i="2"/>
  <c r="CZ17" i="8" s="1"/>
  <c r="BV44" i="2"/>
  <c r="BV17" i="8" s="1"/>
  <c r="CW44" i="2"/>
  <c r="CW17" i="8" s="1"/>
  <c r="DB44" i="2"/>
  <c r="DB17" i="8" s="1"/>
  <c r="BP44" i="2"/>
  <c r="BP17" i="8" s="1"/>
  <c r="EK44" i="2"/>
  <c r="EK17" i="8" s="1"/>
  <c r="BT44" i="2"/>
  <c r="BT17" i="8" s="1"/>
  <c r="DM44" i="2"/>
  <c r="DM17" i="8" s="1"/>
  <c r="DV44" i="2"/>
  <c r="DV17" i="8" s="1"/>
  <c r="EA44" i="2"/>
  <c r="EA17" i="8" s="1"/>
  <c r="BU44" i="2"/>
  <c r="BU17" i="8" s="1"/>
  <c r="CK44" i="2"/>
  <c r="CK17" i="8" s="1"/>
  <c r="CJ44" i="2"/>
  <c r="CJ17" i="8" s="1"/>
  <c r="CP44" i="2"/>
  <c r="CP17" i="8" s="1"/>
  <c r="EQ44" i="2"/>
  <c r="EQ17" i="8" s="1"/>
  <c r="EJ44" i="2"/>
  <c r="EJ17" i="8" s="1"/>
  <c r="EH44" i="2"/>
  <c r="EH17" i="8" s="1"/>
  <c r="EL44" i="2"/>
  <c r="EL17" i="8" s="1"/>
  <c r="DR44" i="2"/>
  <c r="DR17" i="8" s="1"/>
  <c r="DO44" i="2"/>
  <c r="DO17" i="8" s="1"/>
  <c r="DY44" i="2"/>
  <c r="DY17" i="8" s="1"/>
  <c r="EP44" i="2"/>
  <c r="EP17" i="8" s="1"/>
  <c r="BL44" i="2"/>
  <c r="BL17" i="8" s="1"/>
  <c r="BK44" i="2"/>
  <c r="BK17" i="8" s="1"/>
  <c r="DP44" i="2"/>
  <c r="DP17" i="8" s="1"/>
  <c r="CX44" i="2"/>
  <c r="CX17" i="8" s="1"/>
  <c r="DX44" i="2"/>
  <c r="DX17" i="8" s="1"/>
  <c r="DC44" i="2"/>
  <c r="DC17" i="8" s="1"/>
  <c r="DF44" i="2"/>
  <c r="DF17" i="8" s="1"/>
  <c r="EG44" i="2"/>
  <c r="EG17" i="8" s="1"/>
  <c r="DA44" i="2"/>
  <c r="DA17" i="8" s="1"/>
  <c r="DW44" i="2"/>
  <c r="DW17" i="8" s="1"/>
  <c r="AM42" i="2"/>
  <c r="AM15" i="8" s="1"/>
  <c r="BK43" i="2"/>
  <c r="BK16" i="8" s="1"/>
  <c r="EC44" i="2"/>
  <c r="EC17" i="8" s="1"/>
  <c r="DG44" i="2"/>
  <c r="DG17" i="8" s="1"/>
  <c r="DQ44" i="2"/>
  <c r="DQ17" i="8" s="1"/>
  <c r="CY44" i="2"/>
  <c r="CY17" i="8" s="1"/>
  <c r="EO44" i="2"/>
  <c r="EO17" i="8" s="1"/>
  <c r="BQ44" i="2"/>
  <c r="BQ17" i="8" s="1"/>
  <c r="DN44" i="2"/>
  <c r="DN17" i="8" s="1"/>
  <c r="DE44" i="2"/>
  <c r="DE17" i="8" s="1"/>
  <c r="CQ44" i="2"/>
  <c r="CQ17" i="8" s="1"/>
  <c r="CL44" i="2"/>
  <c r="CL17" i="8" s="1"/>
  <c r="BR44" i="2"/>
  <c r="BR17" i="8" s="1"/>
  <c r="EI44" i="2"/>
  <c r="EI17" i="8" s="1"/>
  <c r="ED44" i="2"/>
  <c r="ED17" i="8" s="1"/>
  <c r="EB44" i="2"/>
  <c r="EB17" i="8" s="1"/>
  <c r="DJ44" i="2"/>
  <c r="DJ17" i="8" s="1"/>
  <c r="DL44" i="2"/>
  <c r="DL17" i="8" s="1"/>
  <c r="EM44" i="2"/>
  <c r="EM17" i="8" s="1"/>
  <c r="DZ44" i="2"/>
  <c r="DZ17" i="8" s="1"/>
  <c r="CS44" i="2"/>
  <c r="CS17" i="8" s="1"/>
  <c r="CU44" i="2"/>
  <c r="CU17" i="8" s="1"/>
  <c r="BM44" i="2"/>
  <c r="BM17" i="8" s="1"/>
  <c r="DI44" i="2"/>
  <c r="DI17" i="8" s="1"/>
  <c r="CO44" i="2"/>
  <c r="CO17" i="8" s="1"/>
  <c r="EF44" i="2"/>
  <c r="EF17" i="8" s="1"/>
  <c r="BO44" i="2"/>
  <c r="BO17" i="8" s="1"/>
  <c r="DD44" i="2"/>
  <c r="DD17" i="8" s="1"/>
  <c r="DK44" i="2"/>
  <c r="DK17" i="8" s="1"/>
  <c r="DT44" i="2"/>
  <c r="DT17" i="8" s="1"/>
  <c r="EN44" i="2"/>
  <c r="EN17" i="8" s="1"/>
  <c r="CR44" i="2"/>
  <c r="CR17" i="8" s="1"/>
  <c r="DU44" i="2"/>
  <c r="DU17" i="8" s="1"/>
  <c r="BS44" i="2"/>
  <c r="BS17" i="8" s="1"/>
  <c r="BN44" i="2"/>
  <c r="BN17" i="8" s="1"/>
  <c r="AZ42" i="4"/>
  <c r="AZ41" i="8" s="1"/>
  <c r="AZ40" i="8"/>
  <c r="BC42" i="4"/>
  <c r="BC41" i="8" s="1"/>
  <c r="BC40" i="8"/>
  <c r="Q42" i="4"/>
  <c r="Q41" i="8" s="1"/>
  <c r="Q40" i="8"/>
  <c r="EM43" i="2"/>
  <c r="EM16" i="8" s="1"/>
  <c r="CE44" i="2"/>
  <c r="CE17" i="8" s="1"/>
  <c r="CE42" i="2"/>
  <c r="CE15" i="8" s="1"/>
  <c r="CE43" i="2"/>
  <c r="CE16" i="8" s="1"/>
  <c r="CE14" i="8"/>
  <c r="CQ42" i="2"/>
  <c r="CQ15" i="8" s="1"/>
  <c r="DC43" i="2"/>
  <c r="DC16" i="8" s="1"/>
  <c r="EA43" i="2"/>
  <c r="EA16" i="8" s="1"/>
  <c r="DO43" i="2"/>
  <c r="DO16" i="8" s="1"/>
  <c r="AC27" i="8"/>
  <c r="AC42" i="3"/>
  <c r="AC28" i="8" s="1"/>
  <c r="CK43" i="3"/>
  <c r="CK29" i="8" s="1"/>
  <c r="BM43" i="3"/>
  <c r="BM29" i="8" s="1"/>
  <c r="BE40" i="8"/>
  <c r="BE42" i="4"/>
  <c r="BE41" i="8" s="1"/>
  <c r="EY26" i="6"/>
  <c r="EY27" i="6"/>
  <c r="EY22" i="6" s="1"/>
  <c r="EY28" i="6"/>
  <c r="EY20" i="6"/>
  <c r="EA25" i="1"/>
  <c r="EA26" i="6"/>
  <c r="EA26" i="1" s="1"/>
  <c r="EA20" i="6"/>
  <c r="EA27" i="6"/>
  <c r="EA22" i="6" s="1"/>
  <c r="EA28" i="6"/>
  <c r="EA28" i="1" s="1"/>
  <c r="DS27" i="6"/>
  <c r="DS22" i="6" s="1"/>
  <c r="DS22" i="1" s="1"/>
  <c r="DS26" i="6"/>
  <c r="DS26" i="1" s="1"/>
  <c r="DS28" i="6"/>
  <c r="DS20" i="6"/>
  <c r="DS25" i="1"/>
  <c r="EQ26" i="3"/>
  <c r="EE26" i="3"/>
  <c r="EE27" i="3"/>
  <c r="EE20" i="3"/>
  <c r="EE28" i="3"/>
  <c r="BY43" i="3"/>
  <c r="BY29" i="8" s="1"/>
  <c r="AO42" i="3"/>
  <c r="AO28" i="8" s="1"/>
  <c r="AO27" i="8"/>
  <c r="CW43" i="3"/>
  <c r="CW29" i="8" s="1"/>
  <c r="BA42" i="3"/>
  <c r="BA28" i="8" s="1"/>
  <c r="CQ42" i="4"/>
  <c r="CQ41" i="8" s="1"/>
  <c r="CQ40" i="8"/>
  <c r="CD42" i="4"/>
  <c r="CD41" i="8" s="1"/>
  <c r="CD40" i="8"/>
  <c r="CP42" i="4"/>
  <c r="CP41" i="8" s="1"/>
  <c r="CF42" i="2"/>
  <c r="CF15" i="8" s="1"/>
  <c r="CF43" i="2"/>
  <c r="CF16" i="8" s="1"/>
  <c r="CF14" i="8"/>
  <c r="CF44" i="2"/>
  <c r="CF17" i="8" s="1"/>
  <c r="EN43" i="2"/>
  <c r="EN16" i="8" s="1"/>
  <c r="DD43" i="2"/>
  <c r="DD16" i="8" s="1"/>
  <c r="EB43" i="2"/>
  <c r="EB16" i="8" s="1"/>
  <c r="CR42" i="2"/>
  <c r="CR15" i="8" s="1"/>
  <c r="DP43" i="2"/>
  <c r="DP16" i="8" s="1"/>
  <c r="BW40" i="8"/>
  <c r="J20" i="4"/>
  <c r="J25" i="1"/>
  <c r="BR27" i="4"/>
  <c r="V26" i="4"/>
  <c r="V26" i="1" s="1"/>
  <c r="BU42" i="4"/>
  <c r="BU41" i="8" s="1"/>
  <c r="BU40" i="8"/>
  <c r="BI40" i="8"/>
  <c r="BI42" i="4"/>
  <c r="BI41" i="8" s="1"/>
  <c r="AG42" i="3"/>
  <c r="AG28" i="8" s="1"/>
  <c r="AG27" i="8"/>
  <c r="CO43" i="3"/>
  <c r="CO29" i="8" s="1"/>
  <c r="BQ43" i="3"/>
  <c r="BQ29" i="8" s="1"/>
  <c r="CC43" i="3"/>
  <c r="CC29" i="8" s="1"/>
  <c r="V40" i="8"/>
  <c r="AK14" i="8"/>
  <c r="AK42" i="2"/>
  <c r="AK15" i="8" s="1"/>
  <c r="CS43" i="2"/>
  <c r="CS16" i="8" s="1"/>
  <c r="BU43" i="2"/>
  <c r="BU16" i="8" s="1"/>
  <c r="AW42" i="2"/>
  <c r="AW15" i="8" s="1"/>
  <c r="F20" i="4"/>
  <c r="F25" i="1"/>
  <c r="R26" i="4"/>
  <c r="R26" i="1" s="1"/>
  <c r="BN27" i="4"/>
  <c r="BZ43" i="3"/>
  <c r="BZ29" i="8" s="1"/>
  <c r="AD42" i="3"/>
  <c r="AD28" i="8" s="1"/>
  <c r="AD27" i="8"/>
  <c r="CL43" i="3"/>
  <c r="CL29" i="8" s="1"/>
  <c r="BN43" i="3"/>
  <c r="BN29" i="8" s="1"/>
  <c r="DM28" i="6"/>
  <c r="DM26" i="6"/>
  <c r="DM26" i="1" s="1"/>
  <c r="DM27" i="6"/>
  <c r="DM20" i="6"/>
  <c r="DM25" i="1"/>
  <c r="FJ26" i="6"/>
  <c r="FJ28" i="6"/>
  <c r="FJ20" i="6"/>
  <c r="FI20" i="6"/>
  <c r="FI27" i="6"/>
  <c r="FI22" i="6" s="1"/>
  <c r="FI26" i="6"/>
  <c r="FI28" i="6"/>
  <c r="DG28" i="6"/>
  <c r="DG26" i="6"/>
  <c r="DG26" i="1" s="1"/>
  <c r="DG27" i="6"/>
  <c r="DG20" i="6"/>
  <c r="DG25" i="1"/>
  <c r="EW26" i="6"/>
  <c r="EW27" i="6"/>
  <c r="EW22" i="6" s="1"/>
  <c r="EW28" i="6"/>
  <c r="EW20" i="6"/>
  <c r="BE42" i="3"/>
  <c r="BE28" i="8" s="1"/>
  <c r="AS27" i="8"/>
  <c r="AS42" i="3"/>
  <c r="AS28" i="8" s="1"/>
  <c r="DA43" i="3"/>
  <c r="DA29" i="8" s="1"/>
  <c r="CS40" i="8"/>
  <c r="CS42" i="4"/>
  <c r="CS41" i="8" s="1"/>
  <c r="AF26" i="4"/>
  <c r="AF26" i="1" s="1"/>
  <c r="AF20" i="4"/>
  <c r="CB27" i="4"/>
  <c r="AF25" i="1"/>
  <c r="AR26" i="4"/>
  <c r="AR26" i="1" s="1"/>
  <c r="CN27" i="4"/>
  <c r="AV40" i="8"/>
  <c r="BR43" i="2"/>
  <c r="BR16" i="8" s="1"/>
  <c r="AH42" i="2"/>
  <c r="AH15" i="8" s="1"/>
  <c r="AH14" i="8"/>
  <c r="CP43" i="2"/>
  <c r="CP16" i="8" s="1"/>
  <c r="AT42" i="2"/>
  <c r="AT15" i="8" s="1"/>
  <c r="DV43" i="2"/>
  <c r="DV16" i="8" s="1"/>
  <c r="BZ42" i="2"/>
  <c r="BZ15" i="8" s="1"/>
  <c r="BZ14" i="8"/>
  <c r="BZ43" i="2"/>
  <c r="BZ16" i="8" s="1"/>
  <c r="BZ44" i="2"/>
  <c r="BZ17" i="8" s="1"/>
  <c r="EH43" i="2"/>
  <c r="EH16" i="8" s="1"/>
  <c r="DJ43" i="2"/>
  <c r="DJ16" i="8" s="1"/>
  <c r="CL42" i="2"/>
  <c r="CL15" i="8" s="1"/>
  <c r="CX43" i="2"/>
  <c r="CX16" i="8" s="1"/>
  <c r="DZ43" i="2"/>
  <c r="DZ16" i="8" s="1"/>
  <c r="CD43" i="2"/>
  <c r="CD16" i="8" s="1"/>
  <c r="CD44" i="2"/>
  <c r="CD17" i="8" s="1"/>
  <c r="CD14" i="8"/>
  <c r="CD42" i="2"/>
  <c r="CD15" i="8" s="1"/>
  <c r="CP42" i="2"/>
  <c r="CP15" i="8" s="1"/>
  <c r="DB43" i="2"/>
  <c r="DB16" i="8" s="1"/>
  <c r="EL43" i="2"/>
  <c r="EL16" i="8" s="1"/>
  <c r="DN43" i="2"/>
  <c r="DN16" i="8" s="1"/>
  <c r="D20" i="4"/>
  <c r="D25" i="1"/>
  <c r="BL27" i="4"/>
  <c r="P26" i="4"/>
  <c r="P26" i="1" s="1"/>
  <c r="W40" i="8"/>
  <c r="X40" i="8"/>
  <c r="AQ42" i="3"/>
  <c r="AQ28" i="8" s="1"/>
  <c r="AE42" i="3"/>
  <c r="AE28" i="8" s="1"/>
  <c r="AE27" i="8"/>
  <c r="CA43" i="3"/>
  <c r="CA29" i="8" s="1"/>
  <c r="BO43" i="3"/>
  <c r="BO29" i="8" s="1"/>
  <c r="CM43" i="3"/>
  <c r="CM29" i="8" s="1"/>
  <c r="C20" i="4"/>
  <c r="C25" i="1"/>
  <c r="O26" i="4"/>
  <c r="O26" i="1" s="1"/>
  <c r="BK27" i="4"/>
  <c r="BK27" i="1" s="1"/>
  <c r="AK26" i="4"/>
  <c r="AK26" i="1" s="1"/>
  <c r="AK20" i="4"/>
  <c r="CS27" i="4"/>
  <c r="AW26" i="4"/>
  <c r="AW26" i="1" s="1"/>
  <c r="AK25" i="1"/>
  <c r="CG27" i="4"/>
  <c r="AJ26" i="4"/>
  <c r="AJ26" i="1" s="1"/>
  <c r="AJ20" i="4"/>
  <c r="CR27" i="4"/>
  <c r="AJ25" i="1"/>
  <c r="AV26" i="4"/>
  <c r="AV26" i="1" s="1"/>
  <c r="CF27" i="4"/>
  <c r="BM40" i="8"/>
  <c r="CG43" i="2"/>
  <c r="CG16" i="8" s="1"/>
  <c r="CG14" i="8"/>
  <c r="CG42" i="2"/>
  <c r="CG15" i="8" s="1"/>
  <c r="CG44" i="2"/>
  <c r="CG17" i="8" s="1"/>
  <c r="CS42" i="2"/>
  <c r="CS15" i="8" s="1"/>
  <c r="DE43" i="2"/>
  <c r="DE16" i="8" s="1"/>
  <c r="DQ43" i="2"/>
  <c r="DQ16" i="8" s="1"/>
  <c r="EO43" i="2"/>
  <c r="EO16" i="8" s="1"/>
  <c r="EC43" i="2"/>
  <c r="EC16" i="8" s="1"/>
  <c r="AI27" i="8"/>
  <c r="AI42" i="3"/>
  <c r="AI28" i="8" s="1"/>
  <c r="CQ43" i="3"/>
  <c r="CQ29" i="8" s="1"/>
  <c r="BS43" i="3"/>
  <c r="BS29" i="8" s="1"/>
  <c r="R40" i="8"/>
  <c r="BP43" i="3"/>
  <c r="BP29" i="8" s="1"/>
  <c r="AF27" i="8"/>
  <c r="AF42" i="3"/>
  <c r="AF28" i="8" s="1"/>
  <c r="CN43" i="3"/>
  <c r="CN29" i="8" s="1"/>
  <c r="CB43" i="3"/>
  <c r="CB29" i="8" s="1"/>
  <c r="AR42" i="3"/>
  <c r="AR28" i="8" s="1"/>
  <c r="DY28" i="6"/>
  <c r="DY28" i="1" s="1"/>
  <c r="DY20" i="6"/>
  <c r="DY27" i="6"/>
  <c r="DY22" i="6" s="1"/>
  <c r="DY26" i="6"/>
  <c r="DY25" i="1"/>
  <c r="DK20" i="6"/>
  <c r="DK26" i="6"/>
  <c r="DK26" i="1" s="1"/>
  <c r="DK28" i="6"/>
  <c r="DK27" i="6"/>
  <c r="DK25" i="1"/>
  <c r="FD28" i="6"/>
  <c r="FD26" i="6"/>
  <c r="FD20" i="6"/>
  <c r="FB26" i="2"/>
  <c r="FB27" i="2"/>
  <c r="FB28" i="2"/>
  <c r="FB20" i="2"/>
  <c r="EM27" i="6"/>
  <c r="EM22" i="6" s="1"/>
  <c r="EM20" i="6"/>
  <c r="EM26" i="6"/>
  <c r="EM28" i="6"/>
  <c r="BF42" i="3"/>
  <c r="BF28" i="8" s="1"/>
  <c r="AT27" i="8"/>
  <c r="AT42" i="3"/>
  <c r="AT28" i="8" s="1"/>
  <c r="DB43" i="3"/>
  <c r="DB29" i="8" s="1"/>
  <c r="CR40" i="8"/>
  <c r="CU40" i="8"/>
  <c r="CU42" i="4"/>
  <c r="CU41" i="8" s="1"/>
  <c r="DF43" i="2"/>
  <c r="DF16" i="8" s="1"/>
  <c r="CH14" i="8"/>
  <c r="CH43" i="2"/>
  <c r="CH16" i="8" s="1"/>
  <c r="CH44" i="2"/>
  <c r="CH17" i="8" s="1"/>
  <c r="CH42" i="2"/>
  <c r="CH15" i="8" s="1"/>
  <c r="EP43" i="2"/>
  <c r="EP16" i="8" s="1"/>
  <c r="DR43" i="2"/>
  <c r="DR16" i="8" s="1"/>
  <c r="ED43" i="2"/>
  <c r="ED16" i="8" s="1"/>
  <c r="CI42" i="2"/>
  <c r="CI15" i="8" s="1"/>
  <c r="BW42" i="2"/>
  <c r="BW15" i="8" s="1"/>
  <c r="BW14" i="8"/>
  <c r="BW43" i="2"/>
  <c r="BW16" i="8" s="1"/>
  <c r="BW44" i="2"/>
  <c r="BW17" i="8" s="1"/>
  <c r="DG43" i="2"/>
  <c r="DG16" i="8" s="1"/>
  <c r="CU43" i="2"/>
  <c r="CU16" i="8" s="1"/>
  <c r="K20" i="4"/>
  <c r="K25" i="1"/>
  <c r="W26" i="4"/>
  <c r="W26" i="1" s="1"/>
  <c r="BS27" i="4"/>
  <c r="AX42" i="2"/>
  <c r="AX15" i="8" s="1"/>
  <c r="AL14" i="8"/>
  <c r="AL42" i="2"/>
  <c r="AL15" i="8" s="1"/>
  <c r="BV43" i="2"/>
  <c r="BV16" i="8" s="1"/>
  <c r="AX40" i="8"/>
  <c r="BL43" i="2"/>
  <c r="BL16" i="8" s="1"/>
  <c r="AB14" i="8"/>
  <c r="AB42" i="2"/>
  <c r="AB15" i="8" s="1"/>
  <c r="CJ43" i="2"/>
  <c r="CJ16" i="8" s="1"/>
  <c r="AN42" i="2"/>
  <c r="AN15" i="8" s="1"/>
  <c r="H20" i="4"/>
  <c r="H25" i="1"/>
  <c r="BP27" i="4"/>
  <c r="T26" i="4"/>
  <c r="T26" i="1" s="1"/>
  <c r="BL43" i="3"/>
  <c r="BL29" i="8" s="1"/>
  <c r="AB42" i="3"/>
  <c r="AB28" i="8" s="1"/>
  <c r="AB27" i="8"/>
  <c r="CJ43" i="3"/>
  <c r="CJ29" i="8" s="1"/>
  <c r="AN42" i="3"/>
  <c r="AN28" i="8" s="1"/>
  <c r="BX43" i="3"/>
  <c r="BX29" i="8" s="1"/>
  <c r="M20" i="4"/>
  <c r="M25" i="1"/>
  <c r="BU27" i="4"/>
  <c r="Y26" i="4"/>
  <c r="Y26" i="1" s="1"/>
  <c r="AN42" i="4"/>
  <c r="AN41" i="8" s="1"/>
  <c r="AN40" i="8"/>
  <c r="ED20" i="6"/>
  <c r="ED28" i="6"/>
  <c r="ED28" i="1" s="1"/>
  <c r="ED27" i="6"/>
  <c r="ED25" i="1"/>
  <c r="CJ43" i="4"/>
  <c r="CJ42" i="8" s="1"/>
  <c r="CJ40" i="8"/>
  <c r="CJ42" i="4"/>
  <c r="CJ41" i="8" s="1"/>
  <c r="AP27" i="8"/>
  <c r="AP42" i="3"/>
  <c r="AP28" i="8" s="1"/>
  <c r="CX43" i="3"/>
  <c r="CX29" i="8" s="1"/>
  <c r="BB42" i="3"/>
  <c r="BB28" i="8" s="1"/>
  <c r="CK40" i="8"/>
  <c r="CK42" i="4"/>
  <c r="CK41" i="8" s="1"/>
  <c r="EQ27" i="3"/>
  <c r="EQ20" i="3"/>
  <c r="EQ28" i="3"/>
  <c r="DB42" i="4"/>
  <c r="DB41" i="8" s="1"/>
  <c r="DB40" i="8"/>
  <c r="AC26" i="4"/>
  <c r="AC26" i="1" s="1"/>
  <c r="AC20" i="4"/>
  <c r="AC25" i="1"/>
  <c r="CK27" i="4"/>
  <c r="BM27" i="4"/>
  <c r="AO26" i="4"/>
  <c r="AO26" i="1" s="1"/>
  <c r="BY27" i="4"/>
  <c r="N20" i="4"/>
  <c r="N25" i="1"/>
  <c r="Z26" i="4"/>
  <c r="Z26" i="1" s="1"/>
  <c r="BV27" i="4"/>
  <c r="BB40" i="8"/>
  <c r="BD42" i="4"/>
  <c r="BD41" i="8" s="1"/>
  <c r="BD40" i="8"/>
  <c r="BX43" i="4"/>
  <c r="BX42" i="8" s="1"/>
  <c r="BX42" i="4"/>
  <c r="BX41" i="8" s="1"/>
  <c r="BX40" i="8"/>
  <c r="AG14" i="8"/>
  <c r="AG42" i="2"/>
  <c r="AG15" i="8" s="1"/>
  <c r="AS42" i="2"/>
  <c r="AS15" i="8" s="1"/>
  <c r="CO43" i="2"/>
  <c r="CO16" i="8" s="1"/>
  <c r="BQ43" i="2"/>
  <c r="BQ16" i="8" s="1"/>
  <c r="P40" i="8"/>
  <c r="S40" i="8"/>
  <c r="AS40" i="8"/>
  <c r="AJ14" i="8"/>
  <c r="AJ42" i="2"/>
  <c r="AJ15" i="8" s="1"/>
  <c r="BT43" i="2"/>
  <c r="BT16" i="8" s="1"/>
  <c r="CR43" i="2"/>
  <c r="CR16" i="8" s="1"/>
  <c r="AV42" i="2"/>
  <c r="AV15" i="8" s="1"/>
  <c r="Z40" i="8"/>
  <c r="BS42" i="4"/>
  <c r="BS41" i="8" s="1"/>
  <c r="BS40" i="8"/>
  <c r="EI43" i="2"/>
  <c r="EI16" i="8" s="1"/>
  <c r="CA14" i="8"/>
  <c r="CA43" i="2"/>
  <c r="CA16" i="8" s="1"/>
  <c r="CA44" i="2"/>
  <c r="CA17" i="8" s="1"/>
  <c r="CA42" i="2"/>
  <c r="CA15" i="8" s="1"/>
  <c r="DK43" i="2"/>
  <c r="DK16" i="8" s="1"/>
  <c r="CY43" i="2"/>
  <c r="CY16" i="8" s="1"/>
  <c r="DW43" i="2"/>
  <c r="DW16" i="8" s="1"/>
  <c r="CM42" i="2"/>
  <c r="CM15" i="8" s="1"/>
  <c r="BW43" i="3"/>
  <c r="BW29" i="8" s="1"/>
  <c r="AA27" i="8"/>
  <c r="AA42" i="3"/>
  <c r="AA28" i="8" s="1"/>
  <c r="CI43" i="3"/>
  <c r="CI29" i="8" s="1"/>
  <c r="BK43" i="3"/>
  <c r="BK29" i="8" s="1"/>
  <c r="AM42" i="3"/>
  <c r="AM28" i="8" s="1"/>
  <c r="L20" i="4"/>
  <c r="L25" i="1"/>
  <c r="X26" i="4"/>
  <c r="X26" i="1" s="1"/>
  <c r="BT27" i="4"/>
  <c r="CE40" i="8"/>
  <c r="CE42" i="4"/>
  <c r="CE41" i="8" s="1"/>
  <c r="DU43" i="2"/>
  <c r="DU16" i="8" s="1"/>
  <c r="BY42" i="2"/>
  <c r="BY15" i="8" s="1"/>
  <c r="BY14" i="8"/>
  <c r="BY44" i="2"/>
  <c r="BY17" i="8" s="1"/>
  <c r="BY43" i="2"/>
  <c r="BY16" i="8" s="1"/>
  <c r="CK42" i="2"/>
  <c r="CK15" i="8" s="1"/>
  <c r="DI43" i="2"/>
  <c r="DI16" i="8" s="1"/>
  <c r="EG43" i="2"/>
  <c r="EG16" i="8" s="1"/>
  <c r="CW43" i="2"/>
  <c r="CW16" i="8" s="1"/>
  <c r="BY40" i="8"/>
  <c r="BY42" i="4"/>
  <c r="BY41" i="8" s="1"/>
  <c r="CI42" i="4"/>
  <c r="CI41" i="8" s="1"/>
  <c r="CI40" i="8"/>
  <c r="DZ26" i="6"/>
  <c r="DZ26" i="1" s="1"/>
  <c r="DZ20" i="6"/>
  <c r="DZ27" i="6"/>
  <c r="DZ22" i="6" s="1"/>
  <c r="DZ22" i="1" s="1"/>
  <c r="DZ28" i="6"/>
  <c r="DZ28" i="1" s="1"/>
  <c r="DZ25" i="1"/>
  <c r="DX42" i="4"/>
  <c r="DX41" i="8" s="1"/>
  <c r="DL40" i="8"/>
  <c r="DL45" i="4"/>
  <c r="EX20" i="6"/>
  <c r="EX28" i="6"/>
  <c r="FB28" i="6"/>
  <c r="FB20" i="6"/>
  <c r="CN40" i="8"/>
  <c r="CN42" i="4"/>
  <c r="CN41" i="8" s="1"/>
  <c r="DE40" i="8"/>
  <c r="DE43" i="4"/>
  <c r="DE42" i="8" s="1"/>
  <c r="DE42" i="4"/>
  <c r="DE41" i="8" s="1"/>
  <c r="AB42" i="4"/>
  <c r="AB41" i="8" s="1"/>
  <c r="AB40" i="8"/>
  <c r="BL42" i="4"/>
  <c r="BL41" i="8" s="1"/>
  <c r="BL40" i="8"/>
  <c r="AY42" i="4"/>
  <c r="AY41" i="8" s="1"/>
  <c r="AY40" i="8"/>
  <c r="EJ43" i="2"/>
  <c r="EJ16" i="8" s="1"/>
  <c r="CB14" i="8"/>
  <c r="CB44" i="2"/>
  <c r="CB17" i="8" s="1"/>
  <c r="CB42" i="2"/>
  <c r="CB15" i="8" s="1"/>
  <c r="CB43" i="2"/>
  <c r="CB16" i="8" s="1"/>
  <c r="CN42" i="2"/>
  <c r="CN15" i="8" s="1"/>
  <c r="DX43" i="2"/>
  <c r="DX16" i="8" s="1"/>
  <c r="DL43" i="2"/>
  <c r="DL16" i="8" s="1"/>
  <c r="CZ43" i="2"/>
  <c r="CZ16" i="8" s="1"/>
  <c r="BX14" i="8"/>
  <c r="BX44" i="2"/>
  <c r="BX17" i="8" s="1"/>
  <c r="BX43" i="2"/>
  <c r="BX16" i="8" s="1"/>
  <c r="BX42" i="2"/>
  <c r="BX15" i="8" s="1"/>
  <c r="CV43" i="2"/>
  <c r="CV16" i="8" s="1"/>
  <c r="DT43" i="2"/>
  <c r="DT16" i="8" s="1"/>
  <c r="DH43" i="2"/>
  <c r="DH16" i="8" s="1"/>
  <c r="CJ42" i="2"/>
  <c r="CJ15" i="8" s="1"/>
  <c r="EF43" i="2"/>
  <c r="EF16" i="8" s="1"/>
  <c r="AM40" i="8"/>
  <c r="AG26" i="4"/>
  <c r="AG26" i="1" s="1"/>
  <c r="AG20" i="4"/>
  <c r="AS26" i="4"/>
  <c r="AS26" i="1" s="1"/>
  <c r="CC27" i="4"/>
  <c r="CO27" i="4"/>
  <c r="AG25" i="1"/>
  <c r="AQ42" i="2"/>
  <c r="AQ15" i="8" s="1"/>
  <c r="AE14" i="8"/>
  <c r="AE42" i="2"/>
  <c r="AE15" i="8" s="1"/>
  <c r="CM43" i="2"/>
  <c r="CM16" i="8" s="1"/>
  <c r="BO43" i="2"/>
  <c r="BO16" i="8" s="1"/>
  <c r="CS43" i="3"/>
  <c r="CS29" i="8" s="1"/>
  <c r="AK27" i="8"/>
  <c r="AK42" i="3"/>
  <c r="AK28" i="8" s="1"/>
  <c r="CG43" i="3"/>
  <c r="CG29" i="8" s="1"/>
  <c r="BU43" i="3"/>
  <c r="BU29" i="8" s="1"/>
  <c r="AW42" i="3"/>
  <c r="AW28" i="8" s="1"/>
  <c r="BT40" i="8"/>
  <c r="BT42" i="4"/>
  <c r="BT41" i="8" s="1"/>
  <c r="BS43" i="2"/>
  <c r="BS16" i="8" s="1"/>
  <c r="AI14" i="8"/>
  <c r="AI42" i="2"/>
  <c r="AI15" i="8" s="1"/>
  <c r="CQ43" i="2"/>
  <c r="CQ16" i="8" s="1"/>
  <c r="AU42" i="2"/>
  <c r="AU15" i="8" s="1"/>
  <c r="CC40" i="8"/>
  <c r="ET20" i="3"/>
  <c r="ET27" i="3"/>
  <c r="ET22" i="3" s="1"/>
  <c r="ET26" i="3"/>
  <c r="ET28" i="3"/>
  <c r="CL42" i="4"/>
  <c r="CL41" i="8" s="1"/>
  <c r="CL40" i="8"/>
  <c r="DT42" i="4"/>
  <c r="DT41" i="8" s="1"/>
  <c r="DH40" i="8"/>
  <c r="DH45" i="4"/>
  <c r="DP42" i="4"/>
  <c r="DP41" i="8" s="1"/>
  <c r="DP40" i="8"/>
  <c r="DP45" i="4"/>
  <c r="DP44" i="8" s="1"/>
  <c r="DN20" i="6"/>
  <c r="DN26" i="6"/>
  <c r="DN26" i="1" s="1"/>
  <c r="DN27" i="6"/>
  <c r="DN22" i="6" s="1"/>
  <c r="DN22" i="1" s="1"/>
  <c r="DN28" i="6"/>
  <c r="DN25" i="1"/>
  <c r="DK45" i="4"/>
  <c r="DK40" i="8"/>
  <c r="DD42" i="4"/>
  <c r="DD41" i="8" s="1"/>
  <c r="DD40" i="8"/>
  <c r="BP42" i="4"/>
  <c r="BP41" i="8" s="1"/>
  <c r="BP40" i="8"/>
  <c r="AH42" i="3"/>
  <c r="AH28" i="8" s="1"/>
  <c r="AH27" i="8"/>
  <c r="CP43" i="3"/>
  <c r="CP29" i="8" s="1"/>
  <c r="CD43" i="3"/>
  <c r="CD29" i="8" s="1"/>
  <c r="BR43" i="3"/>
  <c r="BR29" i="8" s="1"/>
  <c r="AX42" i="3"/>
  <c r="AX28" i="8" s="1"/>
  <c r="AL27" i="8"/>
  <c r="AL42" i="3"/>
  <c r="AL28" i="8" s="1"/>
  <c r="CH43" i="3"/>
  <c r="CH29" i="8" s="1"/>
  <c r="CT43" i="3"/>
  <c r="CT29" i="8" s="1"/>
  <c r="BV43" i="3"/>
  <c r="BV29" i="8" s="1"/>
  <c r="AT40" i="8"/>
  <c r="BW27" i="4"/>
  <c r="AA20" i="4"/>
  <c r="BK22" i="4" s="1"/>
  <c r="BK22" i="1" s="1"/>
  <c r="AA26" i="4"/>
  <c r="AA26" i="1" s="1"/>
  <c r="CI27" i="4"/>
  <c r="AA25" i="1"/>
  <c r="AM26" i="4"/>
  <c r="AM26" i="1" s="1"/>
  <c r="AE26" i="4"/>
  <c r="AE26" i="1" s="1"/>
  <c r="AE20" i="4"/>
  <c r="AQ26" i="4"/>
  <c r="AQ26" i="1" s="1"/>
  <c r="CM27" i="4"/>
  <c r="AE25" i="1"/>
  <c r="CA27" i="4"/>
  <c r="U40" i="8"/>
  <c r="CH40" i="8"/>
  <c r="AL26" i="4"/>
  <c r="AL26" i="1" s="1"/>
  <c r="AL20" i="4"/>
  <c r="AX26" i="4"/>
  <c r="AX26" i="1" s="1"/>
  <c r="CH27" i="4"/>
  <c r="AL25" i="1"/>
  <c r="CT27" i="4"/>
  <c r="AD26" i="4"/>
  <c r="AD26" i="1" s="1"/>
  <c r="AD20" i="4"/>
  <c r="AD25" i="1"/>
  <c r="CL27" i="4"/>
  <c r="BZ27" i="4"/>
  <c r="AP26" i="4"/>
  <c r="AP26" i="1" s="1"/>
  <c r="CC43" i="2"/>
  <c r="CC16" i="8" s="1"/>
  <c r="CC44" i="2"/>
  <c r="CC17" i="8" s="1"/>
  <c r="CC42" i="2"/>
  <c r="CC15" i="8" s="1"/>
  <c r="CC14" i="8"/>
  <c r="DA43" i="2"/>
  <c r="DA16" i="8" s="1"/>
  <c r="CO42" i="2"/>
  <c r="CO15" i="8" s="1"/>
  <c r="DY43" i="2"/>
  <c r="DY16" i="8" s="1"/>
  <c r="EK43" i="2"/>
  <c r="EK16" i="8" s="1"/>
  <c r="DM43" i="2"/>
  <c r="DM16" i="8" s="1"/>
  <c r="I20" i="4"/>
  <c r="I25" i="1"/>
  <c r="U26" i="4"/>
  <c r="U26" i="1" s="1"/>
  <c r="BQ27" i="4"/>
  <c r="CO42" i="4"/>
  <c r="CO41" i="8" s="1"/>
  <c r="CO40" i="8"/>
  <c r="DH20" i="6"/>
  <c r="DH26" i="6"/>
  <c r="DH26" i="1" s="1"/>
  <c r="DH27" i="6"/>
  <c r="DH28" i="6"/>
  <c r="DH25" i="1"/>
  <c r="DO20" i="6"/>
  <c r="DO26" i="6"/>
  <c r="DO26" i="1" s="1"/>
  <c r="DO27" i="6"/>
  <c r="DO22" i="6" s="1"/>
  <c r="DO28" i="6"/>
  <c r="DO25" i="1"/>
  <c r="EB27" i="6"/>
  <c r="EB22" i="6" s="1"/>
  <c r="EB22" i="1" s="1"/>
  <c r="EB28" i="6"/>
  <c r="EB28" i="1" s="1"/>
  <c r="EB20" i="6"/>
  <c r="EB26" i="6"/>
  <c r="EB26" i="1" s="1"/>
  <c r="EB25" i="1"/>
  <c r="ER26" i="3"/>
  <c r="EF27" i="3"/>
  <c r="EF20" i="3"/>
  <c r="EF28" i="3"/>
  <c r="EF26" i="3"/>
  <c r="ER27" i="3"/>
  <c r="ER22" i="3" s="1"/>
  <c r="DT25" i="1"/>
  <c r="DT26" i="6"/>
  <c r="DT26" i="1" s="1"/>
  <c r="DT20" i="6"/>
  <c r="DT28" i="6"/>
  <c r="DT27" i="6"/>
  <c r="DW28" i="6"/>
  <c r="DW28" i="1" s="1"/>
  <c r="DW20" i="6"/>
  <c r="DW26" i="6"/>
  <c r="DW26" i="1" s="1"/>
  <c r="DW27" i="6"/>
  <c r="DW25" i="1"/>
  <c r="EK20" i="5"/>
  <c r="EK26" i="5"/>
  <c r="EK26" i="1" s="1"/>
  <c r="EK27" i="5"/>
  <c r="EK28" i="5"/>
  <c r="EK25" i="1"/>
  <c r="CE43" i="3"/>
  <c r="CE29" i="8" s="1"/>
  <c r="AU42" i="3"/>
  <c r="AU28" i="8" s="1"/>
  <c r="AU27" i="8"/>
  <c r="DC43" i="3"/>
  <c r="DC29" i="8" s="1"/>
  <c r="BG42" i="3"/>
  <c r="BG28" i="8" s="1"/>
  <c r="DI45" i="4"/>
  <c r="DI40" i="8"/>
  <c r="DI42" i="4"/>
  <c r="DI41" i="8" s="1"/>
  <c r="ED26" i="6"/>
  <c r="ED26" i="1" s="1"/>
  <c r="DR20" i="6"/>
  <c r="DR28" i="6"/>
  <c r="DR27" i="6"/>
  <c r="DR26" i="6"/>
  <c r="DR26" i="1" s="1"/>
  <c r="DR25" i="1"/>
  <c r="DO45" i="4"/>
  <c r="DO44" i="8" s="1"/>
  <c r="DO40" i="8"/>
  <c r="EA42" i="4"/>
  <c r="EA41" i="8" s="1"/>
  <c r="BH42" i="1"/>
  <c r="BH80" i="8" s="1"/>
  <c r="BH79" i="8"/>
  <c r="AO4" i="3"/>
  <c r="AO15" i="3"/>
  <c r="BA15" i="3"/>
  <c r="CW16" i="3"/>
  <c r="BM5" i="3"/>
  <c r="DZ7" i="2"/>
  <c r="DZ5" i="2"/>
  <c r="BZ5" i="3"/>
  <c r="AY4" i="4"/>
  <c r="AY15" i="4"/>
  <c r="AY15" i="1" s="1"/>
  <c r="CU5" i="3"/>
  <c r="CI5" i="3"/>
  <c r="AZ5" i="2"/>
  <c r="EP14" i="3"/>
  <c r="EP23" i="3"/>
  <c r="EP21" i="3"/>
  <c r="EP41" i="3"/>
  <c r="CV21" i="4"/>
  <c r="CV21" i="1" s="1"/>
  <c r="CV14" i="4"/>
  <c r="ER16" i="4" s="1"/>
  <c r="CV20" i="1"/>
  <c r="CV41" i="1" s="1"/>
  <c r="CO79" i="8"/>
  <c r="CJ79" i="8"/>
  <c r="CJ43" i="1"/>
  <c r="CJ81" i="8" s="1"/>
  <c r="DS15" i="3"/>
  <c r="DS17" i="3"/>
  <c r="DS16" i="3"/>
  <c r="DS4" i="3"/>
  <c r="ES14" i="4"/>
  <c r="ES41" i="4"/>
  <c r="ES23" i="4"/>
  <c r="CP79" i="8"/>
  <c r="EC7" i="2"/>
  <c r="EC5" i="2"/>
  <c r="EJ16" i="2"/>
  <c r="CB14" i="1"/>
  <c r="CB16" i="2"/>
  <c r="CB15" i="2"/>
  <c r="CB4" i="2"/>
  <c r="CN15" i="2"/>
  <c r="CZ16" i="2"/>
  <c r="BK5" i="3"/>
  <c r="AL15" i="3"/>
  <c r="AL4" i="3"/>
  <c r="AL5" i="3" s="1"/>
  <c r="DU4" i="3"/>
  <c r="DU17" i="3"/>
  <c r="DU16" i="3"/>
  <c r="DU15" i="3"/>
  <c r="ED17" i="3"/>
  <c r="ED4" i="3"/>
  <c r="ED16" i="3"/>
  <c r="ED15" i="3"/>
  <c r="DW45" i="3"/>
  <c r="DW31" i="8" s="1"/>
  <c r="DW43" i="3"/>
  <c r="DW29" i="8" s="1"/>
  <c r="DW42" i="3"/>
  <c r="DW28" i="8" s="1"/>
  <c r="DW27" i="8"/>
  <c r="DQ40" i="8"/>
  <c r="DQ45" i="4"/>
  <c r="DQ44" i="8" s="1"/>
  <c r="DQ42" i="4"/>
  <c r="DQ41" i="8" s="1"/>
  <c r="DQ43" i="4"/>
  <c r="DQ42" i="8" s="1"/>
  <c r="DK6" i="3"/>
  <c r="EK45" i="4"/>
  <c r="EK44" i="8" s="1"/>
  <c r="EK42" i="4"/>
  <c r="EK41" i="8" s="1"/>
  <c r="EK40" i="8"/>
  <c r="EA22" i="1"/>
  <c r="AV14" i="1"/>
  <c r="AV4" i="4"/>
  <c r="CP5" i="3"/>
  <c r="DB5" i="3"/>
  <c r="CJ42" i="1"/>
  <c r="CJ80" i="8" s="1"/>
  <c r="BX79" i="8"/>
  <c r="BX42" i="1"/>
  <c r="BX80" i="8" s="1"/>
  <c r="BX43" i="1"/>
  <c r="BX81" i="8" s="1"/>
  <c r="V14" i="1"/>
  <c r="V4" i="4"/>
  <c r="V4" i="1" s="1"/>
  <c r="BT14" i="1"/>
  <c r="BT15" i="4"/>
  <c r="BT15" i="1" s="1"/>
  <c r="BT4" i="4"/>
  <c r="AR4" i="4"/>
  <c r="DS27" i="1"/>
  <c r="AN15" i="2"/>
  <c r="AB4" i="2"/>
  <c r="AB14" i="1"/>
  <c r="AB15" i="2"/>
  <c r="CD5" i="3"/>
  <c r="CQ21" i="1"/>
  <c r="DL20" i="1"/>
  <c r="DL41" i="1" s="1"/>
  <c r="DL23" i="6"/>
  <c r="DL21" i="6"/>
  <c r="DL14" i="6"/>
  <c r="BN21" i="4"/>
  <c r="BN21" i="1" s="1"/>
  <c r="BN14" i="4"/>
  <c r="BN20" i="1"/>
  <c r="BN41" i="1" s="1"/>
  <c r="CX43" i="1" s="1"/>
  <c r="CX81" i="8" s="1"/>
  <c r="DF22" i="1"/>
  <c r="DP17" i="4"/>
  <c r="DP4" i="4"/>
  <c r="DP15" i="4"/>
  <c r="DU42" i="4"/>
  <c r="DU41" i="8" s="1"/>
  <c r="DU43" i="4"/>
  <c r="DU42" i="8" s="1"/>
  <c r="DU45" i="4"/>
  <c r="DU44" i="8" s="1"/>
  <c r="DU40" i="8"/>
  <c r="CO42" i="1"/>
  <c r="CO80" i="8" s="1"/>
  <c r="CC79" i="8"/>
  <c r="BO5" i="3"/>
  <c r="EI7" i="2"/>
  <c r="EI5" i="2"/>
  <c r="AH15" i="3"/>
  <c r="AH4" i="3"/>
  <c r="AH5" i="3" s="1"/>
  <c r="DJ6" i="3"/>
  <c r="CY27" i="1"/>
  <c r="EJ21" i="3"/>
  <c r="EJ23" i="3"/>
  <c r="EJ14" i="3"/>
  <c r="EJ41" i="3"/>
  <c r="EJ7" i="2"/>
  <c r="EJ5" i="2"/>
  <c r="EJ6" i="2"/>
  <c r="DX15" i="4"/>
  <c r="DL4" i="4"/>
  <c r="DL17" i="4"/>
  <c r="CE15" i="4"/>
  <c r="CE4" i="4"/>
  <c r="DN27" i="1"/>
  <c r="AS4" i="4"/>
  <c r="EA5" i="2"/>
  <c r="EA7" i="2"/>
  <c r="CP42" i="1"/>
  <c r="CP80" i="8" s="1"/>
  <c r="CD79" i="8"/>
  <c r="CD42" i="1"/>
  <c r="CD80" i="8" s="1"/>
  <c r="DW17" i="4"/>
  <c r="DW4" i="4"/>
  <c r="DW15" i="4"/>
  <c r="CS5" i="3"/>
  <c r="DS17" i="4"/>
  <c r="DS4" i="4"/>
  <c r="DS15" i="4"/>
  <c r="CW42" i="1"/>
  <c r="CW80" i="8" s="1"/>
  <c r="CW79" i="8"/>
  <c r="CQ79" i="8"/>
  <c r="CQ42" i="1"/>
  <c r="CQ80" i="8" s="1"/>
  <c r="BZ16" i="2"/>
  <c r="BZ14" i="1"/>
  <c r="BZ15" i="2"/>
  <c r="BZ4" i="2"/>
  <c r="EK21" i="3"/>
  <c r="DY14" i="3"/>
  <c r="DY21" i="3"/>
  <c r="DY23" i="3"/>
  <c r="DY41" i="3"/>
  <c r="DY20" i="1"/>
  <c r="DY41" i="1" s="1"/>
  <c r="EN5" i="2"/>
  <c r="EN7" i="2"/>
  <c r="DS43" i="3"/>
  <c r="DS29" i="8" s="1"/>
  <c r="DS27" i="8"/>
  <c r="DS45" i="3"/>
  <c r="DS31" i="8" s="1"/>
  <c r="DS42" i="3"/>
  <c r="DS28" i="8" s="1"/>
  <c r="BF14" i="4"/>
  <c r="BF21" i="4"/>
  <c r="BF21" i="1" s="1"/>
  <c r="BF20" i="1"/>
  <c r="BF41" i="1" s="1"/>
  <c r="CT16" i="2"/>
  <c r="CH15" i="2"/>
  <c r="CH16" i="2"/>
  <c r="CH4" i="2"/>
  <c r="CH14" i="1"/>
  <c r="AI4" i="3"/>
  <c r="AI5" i="3" s="1"/>
  <c r="AI15" i="3"/>
  <c r="DE79" i="8"/>
  <c r="DE42" i="1"/>
  <c r="DE80" i="8" s="1"/>
  <c r="DE43" i="1"/>
  <c r="DE81" i="8" s="1"/>
  <c r="DW17" i="3"/>
  <c r="DW16" i="3"/>
  <c r="DW15" i="3"/>
  <c r="DW4" i="3"/>
  <c r="BC79" i="8"/>
  <c r="BC42" i="1"/>
  <c r="BC80" i="8" s="1"/>
  <c r="AV79" i="8"/>
  <c r="EG23" i="3"/>
  <c r="EG21" i="3"/>
  <c r="EG41" i="3"/>
  <c r="EG14" i="3"/>
  <c r="DT16" i="2"/>
  <c r="BX16" i="2"/>
  <c r="BX4" i="2"/>
  <c r="BX15" i="2"/>
  <c r="BX14" i="1"/>
  <c r="CV16" i="2"/>
  <c r="V79" i="8"/>
  <c r="BT42" i="1"/>
  <c r="BT80" i="8" s="1"/>
  <c r="BT79" i="8"/>
  <c r="AB21" i="1"/>
  <c r="BC14" i="1"/>
  <c r="BC4" i="4"/>
  <c r="BC15" i="4"/>
  <c r="BC15" i="1" s="1"/>
  <c r="BU16" i="2"/>
  <c r="AK4" i="2"/>
  <c r="AK15" i="2"/>
  <c r="CS16" i="2"/>
  <c r="CE42" i="1"/>
  <c r="CE80" i="8" s="1"/>
  <c r="CE79" i="8"/>
  <c r="CT5" i="3"/>
  <c r="DJ21" i="6"/>
  <c r="DJ21" i="1" s="1"/>
  <c r="DJ23" i="6"/>
  <c r="DJ14" i="6"/>
  <c r="BQ21" i="4"/>
  <c r="BQ21" i="1" s="1"/>
  <c r="BQ14" i="4"/>
  <c r="BQ20" i="1"/>
  <c r="BQ41" i="1" s="1"/>
  <c r="CC42" i="1" s="1"/>
  <c r="CC80" i="8" s="1"/>
  <c r="DF21" i="4"/>
  <c r="DF21" i="1" s="1"/>
  <c r="DF14" i="4"/>
  <c r="DF20" i="1"/>
  <c r="DF41" i="1" s="1"/>
  <c r="BR21" i="4"/>
  <c r="BR21" i="1" s="1"/>
  <c r="AU15" i="2"/>
  <c r="AI15" i="2"/>
  <c r="AI4" i="2"/>
  <c r="BS6" i="2" s="1"/>
  <c r="CQ16" i="2"/>
  <c r="EH40" i="8"/>
  <c r="EH45" i="4"/>
  <c r="EH44" i="8" s="1"/>
  <c r="EH43" i="4"/>
  <c r="EH42" i="8" s="1"/>
  <c r="EH42" i="4"/>
  <c r="EH41" i="8" s="1"/>
  <c r="P4" i="4"/>
  <c r="DW5" i="2"/>
  <c r="DW7" i="2"/>
  <c r="CT14" i="8"/>
  <c r="CT42" i="2"/>
  <c r="CT15" i="8" s="1"/>
  <c r="CT43" i="2"/>
  <c r="CT16" i="8" s="1"/>
  <c r="CT44" i="2"/>
  <c r="CT17" i="8" s="1"/>
  <c r="DF42" i="2"/>
  <c r="DF15" i="8" s="1"/>
  <c r="EA23" i="3"/>
  <c r="EA14" i="3"/>
  <c r="EA21" i="3"/>
  <c r="EA41" i="3"/>
  <c r="EA7" i="4"/>
  <c r="EB5" i="2"/>
  <c r="EB7" i="2"/>
  <c r="AZ4" i="4"/>
  <c r="AZ4" i="1" s="1"/>
  <c r="AZ15" i="4"/>
  <c r="AZ15" i="1" s="1"/>
  <c r="CT79" i="8"/>
  <c r="EQ7" i="2"/>
  <c r="EA27" i="1"/>
  <c r="EJ23" i="4"/>
  <c r="EJ41" i="4"/>
  <c r="EJ21" i="4"/>
  <c r="EJ14" i="4"/>
  <c r="DI20" i="1"/>
  <c r="DI41" i="1" s="1"/>
  <c r="DI21" i="6"/>
  <c r="DI21" i="1" s="1"/>
  <c r="DI14" i="6"/>
  <c r="DI23" i="6"/>
  <c r="DJ20" i="1"/>
  <c r="DJ41" i="1" s="1"/>
  <c r="DD4" i="4"/>
  <c r="DD15" i="4"/>
  <c r="DD15" i="1" s="1"/>
  <c r="DD14" i="1"/>
  <c r="EQ41" i="4"/>
  <c r="EQ21" i="4"/>
  <c r="EQ14" i="4"/>
  <c r="EQ23" i="4"/>
  <c r="EG5" i="2"/>
  <c r="EG7" i="2"/>
  <c r="DA27" i="1"/>
  <c r="DG6" i="3"/>
  <c r="DN16" i="2"/>
  <c r="CD15" i="2"/>
  <c r="CD14" i="1"/>
  <c r="CD4" i="2"/>
  <c r="DB6" i="2" s="1"/>
  <c r="CD16" i="2"/>
  <c r="CP15" i="2"/>
  <c r="DW42" i="4"/>
  <c r="DW41" i="8" s="1"/>
  <c r="DW40" i="8"/>
  <c r="DW45" i="4"/>
  <c r="DW44" i="8" s="1"/>
  <c r="EF7" i="2"/>
  <c r="EF5" i="2"/>
  <c r="BD15" i="4"/>
  <c r="BD4" i="4"/>
  <c r="BG15" i="3"/>
  <c r="AU15" i="3"/>
  <c r="AU4" i="3"/>
  <c r="DC16" i="3"/>
  <c r="DD5" i="2"/>
  <c r="DK4" i="4"/>
  <c r="DK17" i="4"/>
  <c r="EL7" i="2"/>
  <c r="EL5" i="2"/>
  <c r="DD6" i="3"/>
  <c r="CW4" i="4"/>
  <c r="CW15" i="4"/>
  <c r="CW15" i="1" s="1"/>
  <c r="CW14" i="1"/>
  <c r="AP79" i="8"/>
  <c r="EB21" i="3"/>
  <c r="EB41" i="3"/>
  <c r="EB14" i="3"/>
  <c r="EB23" i="3"/>
  <c r="EI21" i="3"/>
  <c r="EI14" i="3"/>
  <c r="EI41" i="3"/>
  <c r="EI23" i="3"/>
  <c r="DR4" i="4"/>
  <c r="DR17" i="4"/>
  <c r="BA5" i="2"/>
  <c r="CO5" i="3"/>
  <c r="BQ5" i="3"/>
  <c r="BI5" i="2"/>
  <c r="DK16" i="2"/>
  <c r="CA15" i="2"/>
  <c r="CA4" i="2"/>
  <c r="CA16" i="2"/>
  <c r="BY16" i="3"/>
  <c r="AC4" i="3"/>
  <c r="AC5" i="3" s="1"/>
  <c r="AC15" i="3"/>
  <c r="AX4" i="4"/>
  <c r="BG4" i="4"/>
  <c r="BG15" i="4"/>
  <c r="CX16" i="2"/>
  <c r="BS5" i="2"/>
  <c r="EP23" i="4"/>
  <c r="EP14" i="4"/>
  <c r="EP21" i="4"/>
  <c r="EP41" i="4"/>
  <c r="CK14" i="1"/>
  <c r="CK4" i="4"/>
  <c r="CK15" i="4"/>
  <c r="BO16" i="3"/>
  <c r="AE4" i="3"/>
  <c r="AE15" i="3"/>
  <c r="AQ15" i="3"/>
  <c r="EE42" i="2"/>
  <c r="EE15" i="8" s="1"/>
  <c r="EE45" i="2"/>
  <c r="EE18" i="8" s="1"/>
  <c r="EE43" i="2"/>
  <c r="EE16" i="8" s="1"/>
  <c r="EE44" i="2"/>
  <c r="EE17" i="8" s="1"/>
  <c r="EE14" i="8"/>
  <c r="BX16" i="3"/>
  <c r="ED43" i="3"/>
  <c r="ED29" i="8" s="1"/>
  <c r="ED27" i="8"/>
  <c r="ED42" i="3"/>
  <c r="ED28" i="8" s="1"/>
  <c r="ED45" i="3"/>
  <c r="ED31" i="8" s="1"/>
  <c r="AE15" i="2"/>
  <c r="AE4" i="2"/>
  <c r="BO6" i="2" s="1"/>
  <c r="AX14" i="3"/>
  <c r="AX21" i="3"/>
  <c r="BJ21" i="3"/>
  <c r="BJ21" i="1" s="1"/>
  <c r="AX20" i="1"/>
  <c r="AX41" i="1" s="1"/>
  <c r="CL16" i="2"/>
  <c r="BI14" i="1"/>
  <c r="BI4" i="4"/>
  <c r="BI4" i="1" s="1"/>
  <c r="BI15" i="4"/>
  <c r="BI15" i="1" s="1"/>
  <c r="AB79" i="8"/>
  <c r="AB42" i="1"/>
  <c r="AB80" i="8" s="1"/>
  <c r="DC16" i="2"/>
  <c r="CE16" i="2"/>
  <c r="CE15" i="2"/>
  <c r="CE14" i="1"/>
  <c r="CE4" i="2"/>
  <c r="EA6" i="2" s="1"/>
  <c r="CQ15" i="2"/>
  <c r="DJ22" i="1"/>
  <c r="BR4" i="4"/>
  <c r="BR15" i="4"/>
  <c r="BR15" i="1" s="1"/>
  <c r="AO4" i="4"/>
  <c r="BF5" i="2"/>
  <c r="DQ6" i="3"/>
  <c r="AR15" i="3"/>
  <c r="AR4" i="3"/>
  <c r="CZ16" i="3"/>
  <c r="DE5" i="3"/>
  <c r="Q5" i="2"/>
  <c r="P79" i="8"/>
  <c r="EH16" i="2"/>
  <c r="BS5" i="3"/>
  <c r="BY5" i="3"/>
  <c r="DO4" i="4"/>
  <c r="DO17" i="4"/>
  <c r="Q79" i="8"/>
  <c r="Q42" i="1"/>
  <c r="Q80" i="8" s="1"/>
  <c r="DN4" i="4"/>
  <c r="DN17" i="4"/>
  <c r="DN15" i="4"/>
  <c r="DN16" i="4"/>
  <c r="CR21" i="1"/>
  <c r="DG17" i="4"/>
  <c r="DG4" i="4"/>
  <c r="DG15" i="4"/>
  <c r="ER23" i="3"/>
  <c r="ER41" i="3"/>
  <c r="ER14" i="3"/>
  <c r="DJ4" i="4"/>
  <c r="DJ15" i="4"/>
  <c r="DJ17" i="4"/>
  <c r="DJ16" i="4"/>
  <c r="BN16" i="2"/>
  <c r="AD15" i="2"/>
  <c r="AD4" i="2"/>
  <c r="DV23" i="3"/>
  <c r="DV41" i="3"/>
  <c r="DV14" i="3"/>
  <c r="DV21" i="3"/>
  <c r="W5" i="2"/>
  <c r="DO22" i="1"/>
  <c r="BO5" i="2"/>
  <c r="EC42" i="4"/>
  <c r="EC41" i="8" s="1"/>
  <c r="EC40" i="8"/>
  <c r="EC43" i="4"/>
  <c r="EC42" i="8" s="1"/>
  <c r="EC45" i="4"/>
  <c r="EC44" i="8" s="1"/>
  <c r="BK16" i="2"/>
  <c r="AA4" i="2"/>
  <c r="AA15" i="2"/>
  <c r="AM15" i="2"/>
  <c r="BZ79" i="8"/>
  <c r="BV21" i="4"/>
  <c r="BV21" i="1" s="1"/>
  <c r="BV14" i="4"/>
  <c r="DR16" i="4" s="1"/>
  <c r="BV20" i="1"/>
  <c r="BV41" i="1" s="1"/>
  <c r="BP14" i="1"/>
  <c r="BP4" i="4"/>
  <c r="BP15" i="4"/>
  <c r="BP15" i="1" s="1"/>
  <c r="DR45" i="4"/>
  <c r="DR44" i="8" s="1"/>
  <c r="DR40" i="8"/>
  <c r="DX7" i="2"/>
  <c r="DX5" i="2"/>
  <c r="DV16" i="2"/>
  <c r="BB4" i="4"/>
  <c r="BP5" i="2"/>
  <c r="BJ14" i="1"/>
  <c r="BJ15" i="4"/>
  <c r="BJ4" i="4"/>
  <c r="O5" i="2"/>
  <c r="BO42" i="1"/>
  <c r="BO80" i="8" s="1"/>
  <c r="BO79" i="8"/>
  <c r="DE4" i="4"/>
  <c r="DE15" i="4"/>
  <c r="DE15" i="1" s="1"/>
  <c r="DE16" i="4"/>
  <c r="DE14" i="1"/>
  <c r="AN14" i="1"/>
  <c r="AN4" i="4"/>
  <c r="AN15" i="4"/>
  <c r="BX5" i="3"/>
  <c r="CG5" i="3"/>
  <c r="DS4" i="2"/>
  <c r="DS16" i="2"/>
  <c r="DS17" i="2"/>
  <c r="DS15" i="2"/>
  <c r="CC5" i="3"/>
  <c r="BW79" i="8"/>
  <c r="AG15" i="2"/>
  <c r="AG4" i="2"/>
  <c r="AW5" i="2"/>
  <c r="EG20" i="4"/>
  <c r="EG28" i="4"/>
  <c r="EG27" i="4"/>
  <c r="EG26" i="4"/>
  <c r="CQ16" i="3"/>
  <c r="CX27" i="1"/>
  <c r="BY79" i="8"/>
  <c r="BY42" i="1"/>
  <c r="BY80" i="8" s="1"/>
  <c r="DB79" i="8"/>
  <c r="DB42" i="1"/>
  <c r="DB80" i="8" s="1"/>
  <c r="CL15" i="2"/>
  <c r="AN21" i="1"/>
  <c r="DT5" i="2"/>
  <c r="DT7" i="2"/>
  <c r="DT6" i="2"/>
  <c r="DT7" i="4"/>
  <c r="V5" i="2"/>
  <c r="DX23" i="3"/>
  <c r="DX41" i="3"/>
  <c r="DX21" i="3"/>
  <c r="DX14" i="3"/>
  <c r="BO14" i="1"/>
  <c r="BO4" i="4"/>
  <c r="BO4" i="1" s="1"/>
  <c r="BO15" i="4"/>
  <c r="BO15" i="1" s="1"/>
  <c r="DA5" i="2"/>
  <c r="DE6" i="3"/>
  <c r="CE16" i="3"/>
  <c r="DA16" i="2"/>
  <c r="CC14" i="1"/>
  <c r="CC16" i="2"/>
  <c r="CC15" i="2"/>
  <c r="CC4" i="2"/>
  <c r="DY6" i="2" s="1"/>
  <c r="DM16" i="2"/>
  <c r="BU15" i="4"/>
  <c r="BU15" i="1" s="1"/>
  <c r="BU4" i="4"/>
  <c r="CY5" i="2"/>
  <c r="CM5" i="2"/>
  <c r="DL6" i="3"/>
  <c r="AX15" i="2"/>
  <c r="AL15" i="2"/>
  <c r="AL4" i="2"/>
  <c r="ED15" i="4"/>
  <c r="ED17" i="4"/>
  <c r="ED4" i="4"/>
  <c r="AU4" i="4"/>
  <c r="EE21" i="4"/>
  <c r="EE14" i="4"/>
  <c r="EE41" i="4"/>
  <c r="EE23" i="4"/>
  <c r="DH6" i="3"/>
  <c r="DU7" i="2"/>
  <c r="DU5" i="2"/>
  <c r="AZ79" i="8"/>
  <c r="AZ42" i="1"/>
  <c r="AZ80" i="8" s="1"/>
  <c r="DY16" i="2"/>
  <c r="CR14" i="1"/>
  <c r="CR4" i="4"/>
  <c r="CF4" i="2"/>
  <c r="EN6" i="2" s="1"/>
  <c r="CF16" i="2"/>
  <c r="CF15" i="2"/>
  <c r="CG4" i="4"/>
  <c r="CG15" i="4"/>
  <c r="AP5" i="2"/>
  <c r="CC21" i="4"/>
  <c r="CC21" i="1" s="1"/>
  <c r="CI14" i="1"/>
  <c r="CI4" i="4"/>
  <c r="CI15" i="4"/>
  <c r="DI22" i="1"/>
  <c r="DP22" i="4"/>
  <c r="DP22" i="1" s="1"/>
  <c r="DP27" i="1"/>
  <c r="CY6" i="3"/>
  <c r="CM6" i="3"/>
  <c r="CM5" i="3"/>
  <c r="EC4" i="4"/>
  <c r="EC15" i="4"/>
  <c r="EC16" i="4"/>
  <c r="EC17" i="4"/>
  <c r="AO14" i="1"/>
  <c r="ED5" i="2"/>
  <c r="ED7" i="2"/>
  <c r="X14" i="1"/>
  <c r="X4" i="4"/>
  <c r="DV45" i="4"/>
  <c r="DV44" i="8" s="1"/>
  <c r="DV40" i="8"/>
  <c r="DV42" i="4"/>
  <c r="DV41" i="8" s="1"/>
  <c r="DX7" i="4"/>
  <c r="DX5" i="4"/>
  <c r="CD4" i="4"/>
  <c r="CD15" i="4"/>
  <c r="DZ41" i="3"/>
  <c r="DZ21" i="3"/>
  <c r="DZ14" i="3"/>
  <c r="DZ23" i="3"/>
  <c r="DZ20" i="1"/>
  <c r="DZ41" i="1" s="1"/>
  <c r="AB4" i="4"/>
  <c r="AB15" i="4"/>
  <c r="EM5" i="2"/>
  <c r="EM7" i="2"/>
  <c r="EM6" i="2"/>
  <c r="DV7" i="2"/>
  <c r="DV5" i="2"/>
  <c r="DV6" i="2"/>
  <c r="CS21" i="1"/>
  <c r="CH21" i="4"/>
  <c r="CH21" i="1" s="1"/>
  <c r="AY14" i="1"/>
  <c r="CR79" i="8"/>
  <c r="R5" i="2"/>
  <c r="BE42" i="1"/>
  <c r="BE80" i="8" s="1"/>
  <c r="AS79" i="8"/>
  <c r="CL5" i="3"/>
  <c r="AG15" i="3"/>
  <c r="AG4" i="3"/>
  <c r="AG5" i="3" s="1"/>
  <c r="EE16" i="2"/>
  <c r="EE4" i="2"/>
  <c r="EQ5" i="2" s="1"/>
  <c r="EE15" i="2"/>
  <c r="EE17" i="2"/>
  <c r="CN15" i="4"/>
  <c r="CN4" i="4"/>
  <c r="CN14" i="1"/>
  <c r="AV15" i="2"/>
  <c r="AJ4" i="2"/>
  <c r="AJ15" i="2"/>
  <c r="DQ79" i="8"/>
  <c r="DQ45" i="1"/>
  <c r="DQ83" i="8" s="1"/>
  <c r="DQ43" i="1"/>
  <c r="DQ81" i="8" s="1"/>
  <c r="DQ42" i="1"/>
  <c r="DQ80" i="8" s="1"/>
  <c r="CI15" i="2"/>
  <c r="BW16" i="2"/>
  <c r="BW15" i="2"/>
  <c r="BW4" i="2"/>
  <c r="DG6" i="2" s="1"/>
  <c r="BW14" i="1"/>
  <c r="CU16" i="2"/>
  <c r="CI16" i="2"/>
  <c r="EN23" i="4"/>
  <c r="EN21" i="4"/>
  <c r="EN14" i="4"/>
  <c r="EN41" i="4"/>
  <c r="CK15" i="1"/>
  <c r="BY16" i="2"/>
  <c r="BY15" i="2"/>
  <c r="BY4" i="2"/>
  <c r="DU6" i="2" s="1"/>
  <c r="BY14" i="1"/>
  <c r="CW16" i="2"/>
  <c r="DB15" i="4"/>
  <c r="DB15" i="1" s="1"/>
  <c r="DB4" i="4"/>
  <c r="DB14" i="1"/>
  <c r="U5" i="2"/>
  <c r="BI79" i="8"/>
  <c r="BI42" i="1"/>
  <c r="BI80" i="8" s="1"/>
  <c r="EQ42" i="2"/>
  <c r="EQ15" i="8" s="1"/>
  <c r="CU79" i="8"/>
  <c r="CU42" i="1"/>
  <c r="CU80" i="8" s="1"/>
  <c r="CA16" i="3"/>
  <c r="CA20" i="1"/>
  <c r="CA41" i="1" s="1"/>
  <c r="CA21" i="4"/>
  <c r="CA21" i="1" s="1"/>
  <c r="CA14" i="4"/>
  <c r="CY21" i="4"/>
  <c r="CY21" i="1" s="1"/>
  <c r="CY14" i="4"/>
  <c r="CY20" i="1"/>
  <c r="CY41" i="1" s="1"/>
  <c r="BT16" i="3"/>
  <c r="AJ4" i="3"/>
  <c r="AJ15" i="3"/>
  <c r="AV15" i="3"/>
  <c r="CF16" i="3"/>
  <c r="DH21" i="4"/>
  <c r="CT15" i="2"/>
  <c r="AH4" i="2"/>
  <c r="AH15" i="2"/>
  <c r="CP16" i="2"/>
  <c r="AR14" i="1"/>
  <c r="ED42" i="4"/>
  <c r="ED41" i="8" s="1"/>
  <c r="ED40" i="8"/>
  <c r="ED45" i="4"/>
  <c r="ED44" i="8" s="1"/>
  <c r="ET15" i="4"/>
  <c r="ET17" i="4"/>
  <c r="ET4" i="4"/>
  <c r="ET16" i="4"/>
  <c r="BL16" i="2"/>
  <c r="ER4" i="4"/>
  <c r="ER15" i="4"/>
  <c r="ER17" i="4"/>
  <c r="T4" i="4"/>
  <c r="CK16" i="3"/>
  <c r="BX4" i="4"/>
  <c r="BX16" i="4"/>
  <c r="BX15" i="4"/>
  <c r="EC21" i="3"/>
  <c r="EC23" i="3"/>
  <c r="EC41" i="3"/>
  <c r="EC14" i="3"/>
  <c r="AQ14" i="1"/>
  <c r="AQ4" i="4"/>
  <c r="CC4" i="4"/>
  <c r="CC15" i="4"/>
  <c r="EK28" i="1"/>
  <c r="BU5" i="2"/>
  <c r="CI21" i="1"/>
  <c r="EO14" i="3"/>
  <c r="EO21" i="3"/>
  <c r="EO41" i="3"/>
  <c r="EO23" i="3"/>
  <c r="CV6" i="2"/>
  <c r="DI6" i="3"/>
  <c r="DQ23" i="6"/>
  <c r="DQ41" i="6"/>
  <c r="DQ14" i="6"/>
  <c r="DQ21" i="6"/>
  <c r="DQ21" i="1" s="1"/>
  <c r="FC41" i="6"/>
  <c r="FC23" i="6"/>
  <c r="FC21" i="6"/>
  <c r="FC14" i="6"/>
  <c r="X79" i="8"/>
  <c r="DY7" i="4"/>
  <c r="CS79" i="8"/>
  <c r="CS42" i="1"/>
  <c r="CS80" i="8" s="1"/>
  <c r="CV5" i="2"/>
  <c r="CJ5" i="2"/>
  <c r="O14" i="4"/>
  <c r="O20" i="1"/>
  <c r="O41" i="1" s="1"/>
  <c r="EH21" i="3"/>
  <c r="EH23" i="3"/>
  <c r="EH14" i="3"/>
  <c r="EH41" i="3"/>
  <c r="AT4" i="4"/>
  <c r="BD14" i="1"/>
  <c r="EF40" i="8"/>
  <c r="EF42" i="4"/>
  <c r="EF41" i="8" s="1"/>
  <c r="EF45" i="4"/>
  <c r="EF44" i="8" s="1"/>
  <c r="CH4" i="4"/>
  <c r="W14" i="1"/>
  <c r="W4" i="4"/>
  <c r="BQ5" i="2"/>
  <c r="BQ6" i="2"/>
  <c r="CJ16" i="3"/>
  <c r="AB15" i="3"/>
  <c r="AB4" i="3"/>
  <c r="BX6" i="3" s="1"/>
  <c r="AN15" i="3"/>
  <c r="AM14" i="1"/>
  <c r="AM4" i="4"/>
  <c r="EP16" i="2"/>
  <c r="T79" i="8"/>
  <c r="AN79" i="8"/>
  <c r="AN42" i="1"/>
  <c r="AN80" i="8" s="1"/>
  <c r="DU42" i="3"/>
  <c r="DU28" i="8" s="1"/>
  <c r="DU43" i="3"/>
  <c r="DU29" i="8" s="1"/>
  <c r="DU45" i="3"/>
  <c r="DU31" i="8" s="1"/>
  <c r="DU27" i="8"/>
  <c r="BM5" i="2"/>
  <c r="EB15" i="4"/>
  <c r="EB17" i="4"/>
  <c r="EB4" i="4"/>
  <c r="R14" i="1"/>
  <c r="R4" i="4"/>
  <c r="R4" i="1" s="1"/>
  <c r="CU5" i="2"/>
  <c r="CV6" i="3"/>
  <c r="CQ5" i="3"/>
  <c r="CQ6" i="3"/>
  <c r="BM14" i="1"/>
  <c r="BM4" i="4"/>
  <c r="CW5" i="2"/>
  <c r="CK5" i="2"/>
  <c r="CX5" i="2"/>
  <c r="CL5" i="2"/>
  <c r="BS4" i="4"/>
  <c r="BS4" i="1" s="1"/>
  <c r="BS15" i="4"/>
  <c r="BS15" i="1" s="1"/>
  <c r="BR79" i="8"/>
  <c r="EO17" i="4"/>
  <c r="EO15" i="4"/>
  <c r="EO4" i="4"/>
  <c r="EO16" i="4"/>
  <c r="BC5" i="2"/>
  <c r="BC4" i="1"/>
  <c r="DK6" i="2"/>
  <c r="BY4" i="4"/>
  <c r="BY15" i="4"/>
  <c r="DC22" i="1"/>
  <c r="DC27" i="1"/>
  <c r="DT15" i="4"/>
  <c r="DH16" i="4"/>
  <c r="DH17" i="4"/>
  <c r="DH4" i="4"/>
  <c r="DH15" i="4"/>
  <c r="AS14" i="1"/>
  <c r="AS4" i="3"/>
  <c r="AS15" i="3"/>
  <c r="DA16" i="3"/>
  <c r="CT5" i="2"/>
  <c r="CE5" i="3"/>
  <c r="CE6" i="3"/>
  <c r="DJ16" i="2"/>
  <c r="AR4" i="1"/>
  <c r="EH5" i="2"/>
  <c r="EH7" i="2"/>
  <c r="EH6" i="2"/>
  <c r="EO5" i="2"/>
  <c r="EO7" i="2"/>
  <c r="BN5" i="3"/>
  <c r="CH16" i="3"/>
  <c r="ET45" i="4"/>
  <c r="ET44" i="8" s="1"/>
  <c r="ET40" i="8"/>
  <c r="ET43" i="4"/>
  <c r="ET42" i="8" s="1"/>
  <c r="ET42" i="4"/>
  <c r="ET41" i="8" s="1"/>
  <c r="BW21" i="4"/>
  <c r="BW21" i="1" s="1"/>
  <c r="BK21" i="4"/>
  <c r="BK21" i="1" s="1"/>
  <c r="BK14" i="4"/>
  <c r="BK20" i="1"/>
  <c r="BK41" i="1" s="1"/>
  <c r="EN14" i="3"/>
  <c r="EN41" i="3"/>
  <c r="EN21" i="3"/>
  <c r="EN23" i="3"/>
  <c r="DA21" i="4"/>
  <c r="DA21" i="1" s="1"/>
  <c r="DA14" i="4"/>
  <c r="DA20" i="1"/>
  <c r="DA41" i="1" s="1"/>
  <c r="BE5" i="2"/>
  <c r="CB15" i="4"/>
  <c r="CB15" i="1" s="1"/>
  <c r="CB4" i="4"/>
  <c r="EQ15" i="2"/>
  <c r="CW5" i="3"/>
  <c r="CK5" i="3"/>
  <c r="Z14" i="1"/>
  <c r="Z4" i="4"/>
  <c r="BJ5" i="2"/>
  <c r="AQ79" i="8"/>
  <c r="CL15" i="4"/>
  <c r="CL4" i="4"/>
  <c r="BP5" i="3"/>
  <c r="BB15" i="3"/>
  <c r="AP15" i="3"/>
  <c r="AP4" i="3"/>
  <c r="CX16" i="3"/>
  <c r="CI14" i="8"/>
  <c r="CI44" i="2"/>
  <c r="CI17" i="8" s="1"/>
  <c r="CI43" i="2"/>
  <c r="CI16" i="8" s="1"/>
  <c r="CU42" i="2"/>
  <c r="CU15" i="8" s="1"/>
  <c r="EK14" i="3"/>
  <c r="EK23" i="3"/>
  <c r="EK41" i="3"/>
  <c r="CI79" i="8"/>
  <c r="CI42" i="1"/>
  <c r="CI80" i="8" s="1"/>
  <c r="BM21" i="4"/>
  <c r="BM21" i="1" s="1"/>
  <c r="BA21" i="4"/>
  <c r="BA21" i="1" s="1"/>
  <c r="BA14" i="4"/>
  <c r="DI16" i="4" s="1"/>
  <c r="BA20" i="1"/>
  <c r="BA41" i="1" s="1"/>
  <c r="CW43" i="1" s="1"/>
  <c r="CW81" i="8" s="1"/>
  <c r="CF20" i="1"/>
  <c r="CF41" i="1" s="1"/>
  <c r="CF21" i="4"/>
  <c r="CF21" i="1" s="1"/>
  <c r="CF14" i="4"/>
  <c r="CF14" i="1" s="1"/>
  <c r="BH14" i="1"/>
  <c r="BH4" i="4"/>
  <c r="BH15" i="4"/>
  <c r="BH15" i="1" s="1"/>
  <c r="AO4" i="1"/>
  <c r="CS15" i="4"/>
  <c r="CS4" i="4"/>
  <c r="CS4" i="1" s="1"/>
  <c r="DV15" i="4"/>
  <c r="DV17" i="4"/>
  <c r="DV4" i="4"/>
  <c r="DV16" i="4"/>
  <c r="BL4" i="4"/>
  <c r="BL4" i="1" s="1"/>
  <c r="BL15" i="4"/>
  <c r="BL15" i="1" s="1"/>
  <c r="DY26" i="1"/>
  <c r="EI21" i="4"/>
  <c r="EI14" i="4"/>
  <c r="EI41" i="4"/>
  <c r="EI23" i="4"/>
  <c r="AT4" i="3"/>
  <c r="AT15" i="3"/>
  <c r="DB16" i="3"/>
  <c r="BF15" i="3"/>
  <c r="CO4" i="4"/>
  <c r="CO15" i="4"/>
  <c r="CO15" i="1" s="1"/>
  <c r="BD15" i="1"/>
  <c r="BE5" i="3"/>
  <c r="CJ14" i="1"/>
  <c r="CJ15" i="4"/>
  <c r="CJ15" i="1" s="1"/>
  <c r="CJ16" i="4"/>
  <c r="CJ4" i="4"/>
  <c r="BT5" i="2"/>
  <c r="BT5" i="3"/>
  <c r="EF15" i="4"/>
  <c r="EF17" i="4"/>
  <c r="EF4" i="4"/>
  <c r="EF16" i="4"/>
  <c r="AW4" i="4"/>
  <c r="CG42" i="1"/>
  <c r="CG80" i="8" s="1"/>
  <c r="CG79" i="8"/>
  <c r="W79" i="8"/>
  <c r="AY5" i="2"/>
  <c r="AY4" i="1"/>
  <c r="CP4" i="4"/>
  <c r="CP15" i="4"/>
  <c r="CB42" i="1"/>
  <c r="CB80" i="8" s="1"/>
  <c r="CB79" i="8"/>
  <c r="AM79" i="8"/>
  <c r="BH5" i="2"/>
  <c r="CM4" i="4"/>
  <c r="EK6" i="2"/>
  <c r="EK7" i="2"/>
  <c r="EK5" i="2"/>
  <c r="AM15" i="3"/>
  <c r="AA15" i="3"/>
  <c r="AA4" i="3"/>
  <c r="CI6" i="3" s="1"/>
  <c r="DS42" i="2"/>
  <c r="DS15" i="8" s="1"/>
  <c r="DS43" i="2"/>
  <c r="DS16" i="8" s="1"/>
  <c r="DS44" i="2"/>
  <c r="DS17" i="8" s="1"/>
  <c r="DS14" i="8"/>
  <c r="DS45" i="2"/>
  <c r="DS18" i="8" s="1"/>
  <c r="EK15" i="4"/>
  <c r="EK17" i="4"/>
  <c r="EK4" i="4"/>
  <c r="EB40" i="8"/>
  <c r="EB42" i="4"/>
  <c r="EB41" i="8" s="1"/>
  <c r="EB45" i="4"/>
  <c r="EB44" i="8" s="1"/>
  <c r="R79" i="8"/>
  <c r="AU14" i="1"/>
  <c r="DO27" i="1"/>
  <c r="CB5" i="3"/>
  <c r="EL23" i="3"/>
  <c r="EL41" i="3"/>
  <c r="EL21" i="3"/>
  <c r="EL14" i="3"/>
  <c r="BM79" i="8"/>
  <c r="DZ17" i="4"/>
  <c r="DZ16" i="4"/>
  <c r="DZ15" i="4"/>
  <c r="DZ4" i="4"/>
  <c r="CU4" i="4"/>
  <c r="CU15" i="4"/>
  <c r="CU15" i="1" s="1"/>
  <c r="CU16" i="4"/>
  <c r="CU14" i="1"/>
  <c r="AD15" i="3"/>
  <c r="AD4" i="3"/>
  <c r="AD5" i="3" s="1"/>
  <c r="DC21" i="4"/>
  <c r="DC21" i="1" s="1"/>
  <c r="DC14" i="4"/>
  <c r="DO15" i="4" s="1"/>
  <c r="DC20" i="1"/>
  <c r="DC41" i="1" s="1"/>
  <c r="BZ21" i="4"/>
  <c r="BZ21" i="1" s="1"/>
  <c r="Y5" i="2"/>
  <c r="AF4" i="3"/>
  <c r="BP6" i="3" s="1"/>
  <c r="AF15" i="3"/>
  <c r="CN16" i="3"/>
  <c r="BB14" i="1"/>
  <c r="BL5" i="2"/>
  <c r="EN23" i="5"/>
  <c r="EN41" i="5"/>
  <c r="EN14" i="5"/>
  <c r="EN21" i="5"/>
  <c r="CU22" i="4"/>
  <c r="CU22" i="1" s="1"/>
  <c r="CU27" i="1"/>
  <c r="DA22" i="1"/>
  <c r="S4" i="4"/>
  <c r="DI17" i="4"/>
  <c r="DI4" i="4"/>
  <c r="DI15" i="4"/>
  <c r="DI14" i="1"/>
  <c r="DY7" i="2"/>
  <c r="DY5" i="2"/>
  <c r="DL21" i="1"/>
  <c r="CX79" i="8"/>
  <c r="CX42" i="1"/>
  <c r="CX80" i="8" s="1"/>
  <c r="Z79" i="8"/>
  <c r="CL21" i="1"/>
  <c r="EA16" i="2"/>
  <c r="BB42" i="1"/>
  <c r="BB80" i="8" s="1"/>
  <c r="BV16" i="2"/>
  <c r="DT23" i="3"/>
  <c r="DT41" i="3"/>
  <c r="DT21" i="3"/>
  <c r="DT14" i="3"/>
  <c r="BE4" i="4"/>
  <c r="BE15" i="4"/>
  <c r="BE15" i="1" s="1"/>
  <c r="DS40" i="8"/>
  <c r="DS42" i="4"/>
  <c r="DS41" i="8" s="1"/>
  <c r="DS45" i="4"/>
  <c r="DS44" i="8" s="1"/>
  <c r="BM16" i="3"/>
  <c r="DZ16" i="2"/>
  <c r="EL16" i="2"/>
  <c r="CQ4" i="4"/>
  <c r="CQ4" i="1" s="1"/>
  <c r="CQ15" i="4"/>
  <c r="CQ14" i="1"/>
  <c r="BV5" i="3"/>
  <c r="BL79" i="8"/>
  <c r="BL42" i="1"/>
  <c r="BL80" i="8" s="1"/>
  <c r="DY22" i="3"/>
  <c r="DY22" i="1" s="1"/>
  <c r="DY27" i="1"/>
  <c r="Y14" i="4"/>
  <c r="Y20" i="1"/>
  <c r="Y41" i="1" s="1"/>
  <c r="Y79" i="8" s="1"/>
  <c r="U14" i="1"/>
  <c r="U4" i="4"/>
  <c r="U4" i="1" s="1"/>
  <c r="BD5" i="2"/>
  <c r="DL6" i="2"/>
  <c r="EC16" i="2"/>
  <c r="CG15" i="2"/>
  <c r="CG14" i="1"/>
  <c r="CG16" i="2"/>
  <c r="CG4" i="2"/>
  <c r="EC6" i="2" s="1"/>
  <c r="CS15" i="2"/>
  <c r="CS15" i="1" s="1"/>
  <c r="DE16" i="2"/>
  <c r="CT42" i="1"/>
  <c r="CT80" i="8" s="1"/>
  <c r="CH79" i="8"/>
  <c r="DD5" i="3"/>
  <c r="CR5" i="3"/>
  <c r="DP20" i="1"/>
  <c r="DP41" i="1" s="1"/>
  <c r="DP23" i="6"/>
  <c r="DP21" i="6"/>
  <c r="DP21" i="1" s="1"/>
  <c r="DP14" i="6"/>
  <c r="EP5" i="2"/>
  <c r="EP7" i="2"/>
  <c r="EP6" i="2"/>
  <c r="BW5" i="3"/>
  <c r="BW6" i="3"/>
  <c r="DQ15" i="4"/>
  <c r="DQ17" i="4"/>
  <c r="DQ4" i="4"/>
  <c r="DQ16" i="4"/>
  <c r="CP16" i="3"/>
  <c r="AP14" i="4"/>
  <c r="BB15" i="4" s="1"/>
  <c r="BB15" i="1" s="1"/>
  <c r="AP21" i="4"/>
  <c r="AP21" i="1" s="1"/>
  <c r="EM21" i="3"/>
  <c r="EM23" i="3"/>
  <c r="EM14" i="3"/>
  <c r="EM41" i="3"/>
  <c r="BN5" i="2"/>
  <c r="BN6" i="2"/>
  <c r="DP6" i="3"/>
  <c r="BK5" i="2"/>
  <c r="BK6" i="2"/>
  <c r="EO40" i="8"/>
  <c r="EO42" i="4"/>
  <c r="EO41" i="8" s="1"/>
  <c r="EO43" i="4"/>
  <c r="EO42" i="8" s="1"/>
  <c r="EO45" i="4"/>
  <c r="EO44" i="8" s="1"/>
  <c r="DZ42" i="4"/>
  <c r="DZ41" i="8" s="1"/>
  <c r="DZ43" i="4"/>
  <c r="DZ42" i="8" s="1"/>
  <c r="DZ40" i="8"/>
  <c r="DZ45" i="4"/>
  <c r="DZ44" i="8" s="1"/>
  <c r="CD16" i="3"/>
  <c r="DY15" i="4"/>
  <c r="DM17" i="4"/>
  <c r="DM4" i="4"/>
  <c r="DY5" i="4" s="1"/>
  <c r="DM15" i="4"/>
  <c r="DM16" i="4"/>
  <c r="CT16" i="3"/>
  <c r="EM21" i="4"/>
  <c r="EM14" i="4"/>
  <c r="EM41" i="4"/>
  <c r="EM23" i="4"/>
  <c r="AC4" i="2"/>
  <c r="AC15" i="2"/>
  <c r="BZ4" i="4"/>
  <c r="BZ15" i="4"/>
  <c r="BZ15" i="1" s="1"/>
  <c r="DJ27" i="1"/>
  <c r="DU15" i="4"/>
  <c r="DU17" i="4"/>
  <c r="DU4" i="4"/>
  <c r="DU16" i="4"/>
  <c r="EH17" i="4"/>
  <c r="EH4" i="4"/>
  <c r="EH16" i="4"/>
  <c r="EH15" i="4"/>
  <c r="BB5" i="2"/>
  <c r="BB4" i="1"/>
  <c r="DJ6" i="2"/>
  <c r="EI16" i="2"/>
  <c r="CU6" i="3"/>
  <c r="CF6" i="3"/>
  <c r="DR16" i="2"/>
  <c r="DW16" i="2"/>
  <c r="CH5" i="3"/>
  <c r="EL20" i="4"/>
  <c r="EL28" i="4"/>
  <c r="EL27" i="4"/>
  <c r="EL26" i="4"/>
  <c r="ER40" i="8"/>
  <c r="ER45" i="4"/>
  <c r="ER44" i="8" s="1"/>
  <c r="ER42" i="4"/>
  <c r="ER41" i="8" s="1"/>
  <c r="S79" i="8"/>
  <c r="Z5" i="2"/>
  <c r="CS16" i="3"/>
  <c r="AK15" i="3"/>
  <c r="AK4" i="3"/>
  <c r="AW15" i="3"/>
  <c r="CT14" i="1"/>
  <c r="CT4" i="4"/>
  <c r="CT15" i="4"/>
  <c r="EQ16" i="2"/>
  <c r="AF4" i="2"/>
  <c r="AR5" i="2" s="1"/>
  <c r="AF15" i="2"/>
  <c r="CN16" i="2"/>
  <c r="CX4" i="4"/>
  <c r="CX15" i="4"/>
  <c r="CX15" i="1" s="1"/>
  <c r="CX16" i="4"/>
  <c r="CX14" i="1"/>
  <c r="FG21" i="6"/>
  <c r="FG23" i="6"/>
  <c r="FG14" i="6"/>
  <c r="FG41" i="6"/>
  <c r="Q14" i="1"/>
  <c r="Q15" i="4"/>
  <c r="Q15" i="1" s="1"/>
  <c r="Q4" i="4"/>
  <c r="Q5" i="4" s="1"/>
  <c r="DD42" i="1"/>
  <c r="DD80" i="8" s="1"/>
  <c r="DD79" i="8"/>
  <c r="DI16" i="2"/>
  <c r="EG16" i="2"/>
  <c r="BV5" i="2"/>
  <c r="BV6" i="2"/>
  <c r="DD16" i="2"/>
  <c r="DB16" i="2"/>
  <c r="EU20" i="4"/>
  <c r="EU28" i="4"/>
  <c r="EU27" i="4"/>
  <c r="EU22" i="4" s="1"/>
  <c r="CZ14" i="4"/>
  <c r="DL16" i="4" s="1"/>
  <c r="CZ21" i="4"/>
  <c r="CZ21" i="1" s="1"/>
  <c r="CZ20" i="1"/>
  <c r="CZ41" i="1" s="1"/>
  <c r="CJ5" i="3"/>
  <c r="CJ6" i="3"/>
  <c r="GK28" i="3"/>
  <c r="GA28" i="3"/>
  <c r="GG28" i="3"/>
  <c r="GF28" i="3"/>
  <c r="GD28" i="2"/>
  <c r="FG27" i="6"/>
  <c r="FG22" i="6" s="1"/>
  <c r="EQ27" i="6"/>
  <c r="EQ22" i="6" s="1"/>
  <c r="BM42" i="4"/>
  <c r="BM41" i="8" s="1"/>
  <c r="CC42" i="4"/>
  <c r="CC41" i="8" s="1"/>
  <c r="DS43" i="4"/>
  <c r="DS42" i="8" s="1"/>
  <c r="DV43" i="4"/>
  <c r="DV42" i="8" s="1"/>
  <c r="BR42" i="4"/>
  <c r="BR41" i="8" s="1"/>
  <c r="CH42" i="4"/>
  <c r="CH41" i="8" s="1"/>
  <c r="DO42" i="4"/>
  <c r="DO41" i="8" s="1"/>
  <c r="DL42" i="4"/>
  <c r="DL41" i="8" s="1"/>
  <c r="DT43" i="4"/>
  <c r="DT42" i="8" s="1"/>
  <c r="CM6" i="2" l="1"/>
  <c r="BM42" i="1"/>
  <c r="BM80" i="8" s="1"/>
  <c r="CX16" i="1"/>
  <c r="CT6" i="2"/>
  <c r="BE5" i="4"/>
  <c r="DZ27" i="1"/>
  <c r="CJ6" i="2"/>
  <c r="CO44" i="3"/>
  <c r="CO30" i="8" s="1"/>
  <c r="BL6" i="2"/>
  <c r="DK43" i="4"/>
  <c r="DK42" i="8" s="1"/>
  <c r="ED6" i="2"/>
  <c r="BY6" i="3"/>
  <c r="EB16" i="4"/>
  <c r="AB5" i="4"/>
  <c r="CK6" i="3"/>
  <c r="CE15" i="1"/>
  <c r="CU16" i="1"/>
  <c r="CC15" i="1"/>
  <c r="CO6" i="2"/>
  <c r="CL15" i="1"/>
  <c r="BM6" i="3"/>
  <c r="AP14" i="1"/>
  <c r="CI6" i="2"/>
  <c r="DH43" i="4"/>
  <c r="DH42" i="8" s="1"/>
  <c r="CX43" i="4"/>
  <c r="CX42" i="8" s="1"/>
  <c r="CR6" i="2"/>
  <c r="BX15" i="1"/>
  <c r="EF43" i="4"/>
  <c r="EF42" i="8" s="1"/>
  <c r="EQ6" i="2"/>
  <c r="AN15" i="1"/>
  <c r="CT15" i="1"/>
  <c r="CJ16" i="1"/>
  <c r="CY44" i="3"/>
  <c r="CY30" i="8" s="1"/>
  <c r="DK16" i="4"/>
  <c r="BS6" i="3"/>
  <c r="ET20" i="2"/>
  <c r="ET28" i="2"/>
  <c r="ET25" i="1"/>
  <c r="ET26" i="2"/>
  <c r="ET27" i="2"/>
  <c r="DF40" i="8"/>
  <c r="DF42" i="4"/>
  <c r="DF41" i="8" s="1"/>
  <c r="DF43" i="4"/>
  <c r="DF42" i="8" s="1"/>
  <c r="EM43" i="3"/>
  <c r="EM29" i="8" s="1"/>
  <c r="EM45" i="3"/>
  <c r="EM31" i="8" s="1"/>
  <c r="EM27" i="8"/>
  <c r="EM42" i="3"/>
  <c r="EM28" i="8" s="1"/>
  <c r="EM44" i="3"/>
  <c r="EM30" i="8" s="1"/>
  <c r="BD4" i="1"/>
  <c r="BD5" i="4"/>
  <c r="BR42" i="1"/>
  <c r="BR80" i="8" s="1"/>
  <c r="BF79" i="8"/>
  <c r="BF42" i="1"/>
  <c r="BF80" i="8" s="1"/>
  <c r="EK23" i="5"/>
  <c r="EK14" i="5"/>
  <c r="EK21" i="5"/>
  <c r="EK41" i="5"/>
  <c r="BY44" i="3"/>
  <c r="BY30" i="8" s="1"/>
  <c r="D14" i="4"/>
  <c r="D20" i="1"/>
  <c r="D41" i="1" s="1"/>
  <c r="P21" i="4"/>
  <c r="P21" i="1" s="1"/>
  <c r="DM21" i="6"/>
  <c r="DM21" i="1" s="1"/>
  <c r="DM23" i="6"/>
  <c r="DM14" i="6"/>
  <c r="DM20" i="1"/>
  <c r="DM41" i="1" s="1"/>
  <c r="DY42" i="1" s="1"/>
  <c r="DY80" i="8" s="1"/>
  <c r="CQ22" i="4"/>
  <c r="CQ22" i="1" s="1"/>
  <c r="CQ27" i="1"/>
  <c r="BN42" i="4"/>
  <c r="BN41" i="8" s="1"/>
  <c r="BN40" i="8"/>
  <c r="EZ20" i="6"/>
  <c r="EZ28" i="6"/>
  <c r="EQ26" i="5"/>
  <c r="EQ20" i="5"/>
  <c r="EQ27" i="5"/>
  <c r="EQ22" i="5" s="1"/>
  <c r="EQ28" i="5"/>
  <c r="EQ28" i="1" s="1"/>
  <c r="FB27" i="6"/>
  <c r="FB22" i="6" s="1"/>
  <c r="EP27" i="6"/>
  <c r="EP22" i="6" s="1"/>
  <c r="EP20" i="6"/>
  <c r="EP26" i="6"/>
  <c r="EP28" i="6"/>
  <c r="EM27" i="5"/>
  <c r="EM26" i="5"/>
  <c r="EM26" i="1" s="1"/>
  <c r="EM20" i="5"/>
  <c r="EM28" i="5"/>
  <c r="EM28" i="1" s="1"/>
  <c r="EM25" i="1"/>
  <c r="ES26" i="6"/>
  <c r="EG26" i="6"/>
  <c r="EG26" i="1" s="1"/>
  <c r="EG27" i="6"/>
  <c r="EG22" i="6" s="1"/>
  <c r="EG28" i="6"/>
  <c r="EG28" i="1" s="1"/>
  <c r="EG20" i="6"/>
  <c r="FG42" i="6"/>
  <c r="FG67" i="8" s="1"/>
  <c r="FG45" i="6"/>
  <c r="FG70" i="8" s="1"/>
  <c r="FG66" i="8"/>
  <c r="CX5" i="4"/>
  <c r="CX5" i="1" s="1"/>
  <c r="CX4" i="1"/>
  <c r="BU6" i="3"/>
  <c r="AK5" i="3"/>
  <c r="AW5" i="3"/>
  <c r="ER43" i="4"/>
  <c r="ER42" i="8" s="1"/>
  <c r="EM15" i="3"/>
  <c r="EM16" i="3"/>
  <c r="EM17" i="3"/>
  <c r="EM4" i="3"/>
  <c r="DT4" i="3"/>
  <c r="DT15" i="3"/>
  <c r="DT17" i="3"/>
  <c r="DT16" i="3"/>
  <c r="EL27" i="8"/>
  <c r="EL43" i="3"/>
  <c r="EL29" i="8" s="1"/>
  <c r="EL45" i="3"/>
  <c r="EL31" i="8" s="1"/>
  <c r="EL42" i="3"/>
  <c r="EL28" i="8" s="1"/>
  <c r="EL44" i="3"/>
  <c r="EL30" i="8" s="1"/>
  <c r="BR6" i="3"/>
  <c r="AT5" i="3"/>
  <c r="DB6" i="3"/>
  <c r="BF5" i="3"/>
  <c r="EI15" i="4"/>
  <c r="EI17" i="4"/>
  <c r="EI16" i="4"/>
  <c r="EI4" i="4"/>
  <c r="DV5" i="4"/>
  <c r="DV7" i="4"/>
  <c r="BH4" i="1"/>
  <c r="BH5" i="4"/>
  <c r="BH5" i="1" s="1"/>
  <c r="CW16" i="4"/>
  <c r="BA4" i="4"/>
  <c r="DI6" i="4" s="1"/>
  <c r="BA15" i="4"/>
  <c r="BA15" i="1" s="1"/>
  <c r="BA14" i="1"/>
  <c r="EK16" i="4"/>
  <c r="DA4" i="4"/>
  <c r="DA16" i="4"/>
  <c r="DA16" i="1" s="1"/>
  <c r="DA15" i="4"/>
  <c r="DA15" i="1" s="1"/>
  <c r="DA14" i="1"/>
  <c r="AS5" i="3"/>
  <c r="DA6" i="3"/>
  <c r="EB7" i="4"/>
  <c r="EB5" i="4"/>
  <c r="O4" i="4"/>
  <c r="O14" i="1"/>
  <c r="ER7" i="4"/>
  <c r="ER5" i="4"/>
  <c r="CW6" i="2"/>
  <c r="BY5" i="2"/>
  <c r="BY6" i="2"/>
  <c r="BY4" i="1"/>
  <c r="DI6" i="2"/>
  <c r="EE5" i="2"/>
  <c r="EE6" i="2"/>
  <c r="EE7" i="2"/>
  <c r="CG5" i="4"/>
  <c r="AX5" i="2"/>
  <c r="AL5" i="2"/>
  <c r="DA6" i="2"/>
  <c r="CC5" i="2"/>
  <c r="CC6" i="2"/>
  <c r="CC4" i="1"/>
  <c r="CO5" i="2"/>
  <c r="DR42" i="4"/>
  <c r="DR41" i="8" s="1"/>
  <c r="CL6" i="2"/>
  <c r="AD5" i="2"/>
  <c r="AR5" i="3"/>
  <c r="CZ6" i="3"/>
  <c r="BG15" i="1"/>
  <c r="EL6" i="2"/>
  <c r="DW5" i="4"/>
  <c r="DK7" i="4"/>
  <c r="EF6" i="2"/>
  <c r="BX6" i="2"/>
  <c r="BX5" i="2"/>
  <c r="BX4" i="1"/>
  <c r="DS44" i="3"/>
  <c r="DS30" i="8" s="1"/>
  <c r="BZ5" i="2"/>
  <c r="BZ6" i="2"/>
  <c r="BZ4" i="1"/>
  <c r="CX6" i="2"/>
  <c r="CS6" i="3"/>
  <c r="CE5" i="4"/>
  <c r="BT4" i="1"/>
  <c r="BT5" i="4"/>
  <c r="BT5" i="1" s="1"/>
  <c r="CN15" i="1"/>
  <c r="DT16" i="4"/>
  <c r="CV4" i="4"/>
  <c r="DT6" i="4" s="1"/>
  <c r="CV16" i="4"/>
  <c r="CV16" i="1" s="1"/>
  <c r="CV15" i="4"/>
  <c r="CV15" i="1" s="1"/>
  <c r="CV14" i="1"/>
  <c r="DR22" i="6"/>
  <c r="DR22" i="1" s="1"/>
  <c r="DR27" i="1"/>
  <c r="DW21" i="6"/>
  <c r="DW21" i="1" s="1"/>
  <c r="DW41" i="6"/>
  <c r="DW23" i="6"/>
  <c r="DW23" i="1" s="1"/>
  <c r="DW14" i="6"/>
  <c r="DW20" i="1"/>
  <c r="DW41" i="1" s="1"/>
  <c r="EF22" i="3"/>
  <c r="CL22" i="4"/>
  <c r="CL22" i="1" s="1"/>
  <c r="CL27" i="1"/>
  <c r="AL21" i="4"/>
  <c r="AL21" i="1" s="1"/>
  <c r="AL14" i="4"/>
  <c r="AL20" i="1"/>
  <c r="AL41" i="1" s="1"/>
  <c r="AX42" i="1" s="1"/>
  <c r="AX80" i="8" s="1"/>
  <c r="AX21" i="4"/>
  <c r="AX21" i="1" s="1"/>
  <c r="CM22" i="4"/>
  <c r="CM22" i="1" s="1"/>
  <c r="CM27" i="1"/>
  <c r="AA21" i="4"/>
  <c r="AA21" i="1" s="1"/>
  <c r="AA14" i="4"/>
  <c r="AM21" i="4"/>
  <c r="AM21" i="1" s="1"/>
  <c r="AA20" i="1"/>
  <c r="AA41" i="1" s="1"/>
  <c r="DK44" i="3"/>
  <c r="DK30" i="8" s="1"/>
  <c r="DP44" i="3"/>
  <c r="DP30" i="8" s="1"/>
  <c r="DB44" i="3"/>
  <c r="DB30" i="8" s="1"/>
  <c r="DC44" i="3"/>
  <c r="DC30" i="8" s="1"/>
  <c r="CV44" i="3"/>
  <c r="CV30" i="8" s="1"/>
  <c r="CW44" i="3"/>
  <c r="CW30" i="8" s="1"/>
  <c r="DF44" i="3"/>
  <c r="DF30" i="8" s="1"/>
  <c r="CJ44" i="3"/>
  <c r="CJ30" i="8" s="1"/>
  <c r="AC21" i="4"/>
  <c r="AC21" i="1" s="1"/>
  <c r="AC14" i="4"/>
  <c r="AC20" i="1"/>
  <c r="AC41" i="1" s="1"/>
  <c r="AO21" i="4"/>
  <c r="AO21" i="1" s="1"/>
  <c r="EQ23" i="3"/>
  <c r="EQ41" i="3"/>
  <c r="EQ21" i="3"/>
  <c r="EQ14" i="3"/>
  <c r="DK23" i="6"/>
  <c r="DK14" i="6"/>
  <c r="DK21" i="6"/>
  <c r="DK21" i="1" s="1"/>
  <c r="DK20" i="1"/>
  <c r="DK41" i="1" s="1"/>
  <c r="CG22" i="4"/>
  <c r="CG22" i="1" s="1"/>
  <c r="CG27" i="1"/>
  <c r="DM22" i="6"/>
  <c r="DM22" i="1" s="1"/>
  <c r="DM27" i="1"/>
  <c r="F14" i="4"/>
  <c r="F20" i="1"/>
  <c r="F41" i="1" s="1"/>
  <c r="R21" i="4"/>
  <c r="R21" i="1" s="1"/>
  <c r="J14" i="4"/>
  <c r="J20" i="1"/>
  <c r="J41" i="1" s="1"/>
  <c r="V21" i="4"/>
  <c r="V21" i="1" s="1"/>
  <c r="DS41" i="6"/>
  <c r="DS23" i="6"/>
  <c r="DS21" i="6"/>
  <c r="DS21" i="1" s="1"/>
  <c r="DS14" i="6"/>
  <c r="DS20" i="1"/>
  <c r="DS41" i="1" s="1"/>
  <c r="EY21" i="6"/>
  <c r="EY23" i="6"/>
  <c r="EY14" i="6"/>
  <c r="EY41" i="6"/>
  <c r="BO22" i="4"/>
  <c r="BO22" i="1" s="1"/>
  <c r="BO27" i="1"/>
  <c r="CE22" i="4"/>
  <c r="CE22" i="1" s="1"/>
  <c r="CE27" i="1"/>
  <c r="BV40" i="8"/>
  <c r="BV42" i="4"/>
  <c r="BV41" i="8" s="1"/>
  <c r="BW42" i="1"/>
  <c r="BW80" i="8" s="1"/>
  <c r="BK79" i="8"/>
  <c r="BK42" i="1"/>
  <c r="BK80" i="8" s="1"/>
  <c r="CC44" i="3"/>
  <c r="CC30" i="8" s="1"/>
  <c r="DY27" i="8"/>
  <c r="DY42" i="3"/>
  <c r="DY28" i="8" s="1"/>
  <c r="DY44" i="3"/>
  <c r="DY30" i="8" s="1"/>
  <c r="DY45" i="3"/>
  <c r="DY31" i="8" s="1"/>
  <c r="DY43" i="3"/>
  <c r="DY29" i="8" s="1"/>
  <c r="ER21" i="3"/>
  <c r="EF14" i="3"/>
  <c r="ER15" i="3" s="1"/>
  <c r="EF23" i="3"/>
  <c r="EF41" i="3"/>
  <c r="EF21" i="3"/>
  <c r="CM44" i="3"/>
  <c r="CM30" i="8" s="1"/>
  <c r="BN44" i="3"/>
  <c r="BN30" i="8" s="1"/>
  <c r="BV22" i="4"/>
  <c r="BV22" i="1" s="1"/>
  <c r="BV27" i="1"/>
  <c r="FD23" i="6"/>
  <c r="FD21" i="6"/>
  <c r="FD14" i="6"/>
  <c r="FD41" i="6"/>
  <c r="FI14" i="6"/>
  <c r="FI21" i="6"/>
  <c r="FI41" i="6"/>
  <c r="FI23" i="6"/>
  <c r="DM43" i="4"/>
  <c r="DM42" i="8" s="1"/>
  <c r="EL14" i="5"/>
  <c r="EL41" i="5"/>
  <c r="EL21" i="5"/>
  <c r="EL23" i="5"/>
  <c r="CD22" i="4"/>
  <c r="CD22" i="1" s="1"/>
  <c r="CD27" i="1"/>
  <c r="DL43" i="4"/>
  <c r="DL42" i="8" s="1"/>
  <c r="CZ42" i="4"/>
  <c r="CZ41" i="8" s="1"/>
  <c r="CZ40" i="8"/>
  <c r="CZ43" i="4"/>
  <c r="CZ42" i="8" s="1"/>
  <c r="EK43" i="4"/>
  <c r="EK42" i="8" s="1"/>
  <c r="DA42" i="4"/>
  <c r="DA41" i="8" s="1"/>
  <c r="DA43" i="4"/>
  <c r="DA42" i="8" s="1"/>
  <c r="DA40" i="8"/>
  <c r="DM42" i="4"/>
  <c r="DM41" i="8" s="1"/>
  <c r="EV28" i="2"/>
  <c r="EV20" i="2"/>
  <c r="EV27" i="2"/>
  <c r="EV26" i="2"/>
  <c r="FA26" i="3"/>
  <c r="FA27" i="3"/>
  <c r="FA22" i="3" s="1"/>
  <c r="FA28" i="3"/>
  <c r="FA20" i="3"/>
  <c r="FB20" i="5"/>
  <c r="FB28" i="5"/>
  <c r="EZ26" i="5"/>
  <c r="EZ27" i="5"/>
  <c r="EZ22" i="5" s="1"/>
  <c r="EZ20" i="5"/>
  <c r="EZ28" i="5"/>
  <c r="ER27" i="2"/>
  <c r="ER26" i="2"/>
  <c r="ER20" i="2"/>
  <c r="ER28" i="2"/>
  <c r="ER25" i="1"/>
  <c r="CA40" i="8"/>
  <c r="CA42" i="4"/>
  <c r="CA41" i="8" s="1"/>
  <c r="CR42" i="4"/>
  <c r="CR41" i="8" s="1"/>
  <c r="CF42" i="4"/>
  <c r="CF41" i="8" s="1"/>
  <c r="CF40" i="8"/>
  <c r="DI43" i="6"/>
  <c r="DI68" i="8" s="1"/>
  <c r="DI45" i="6"/>
  <c r="DI42" i="6"/>
  <c r="DI67" i="8" s="1"/>
  <c r="DI66" i="8"/>
  <c r="FD27" i="6"/>
  <c r="FD22" i="6" s="1"/>
  <c r="EF27" i="6"/>
  <c r="EF22" i="6" s="1"/>
  <c r="EF26" i="6"/>
  <c r="EF26" i="1" s="1"/>
  <c r="EF20" i="6"/>
  <c r="ER26" i="6"/>
  <c r="EF28" i="6"/>
  <c r="EF28" i="1" s="1"/>
  <c r="EU14" i="4"/>
  <c r="EU23" i="4"/>
  <c r="EU41" i="4"/>
  <c r="FG4" i="6"/>
  <c r="FG15" i="6"/>
  <c r="FG17" i="6"/>
  <c r="DU7" i="4"/>
  <c r="DU5" i="4"/>
  <c r="DU6" i="4"/>
  <c r="DP4" i="6"/>
  <c r="DP16" i="6"/>
  <c r="DP15" i="6"/>
  <c r="DP15" i="1" s="1"/>
  <c r="DP17" i="6"/>
  <c r="DI5" i="4"/>
  <c r="DI7" i="4"/>
  <c r="EN4" i="5"/>
  <c r="EN16" i="5"/>
  <c r="EN15" i="5"/>
  <c r="EN17" i="5"/>
  <c r="CU5" i="4"/>
  <c r="CU5" i="1" s="1"/>
  <c r="CU4" i="1"/>
  <c r="EK7" i="4"/>
  <c r="EK5" i="4"/>
  <c r="DP6" i="2"/>
  <c r="EF5" i="4"/>
  <c r="EF7" i="4"/>
  <c r="EK4" i="3"/>
  <c r="EK17" i="3"/>
  <c r="EK15" i="3"/>
  <c r="Z4" i="1"/>
  <c r="DG16" i="4"/>
  <c r="BK15" i="4"/>
  <c r="BK15" i="1" s="1"/>
  <c r="BK4" i="4"/>
  <c r="CU6" i="4" s="1"/>
  <c r="BW15" i="4"/>
  <c r="BW15" i="1" s="1"/>
  <c r="BK14" i="1"/>
  <c r="BN6" i="3"/>
  <c r="BM15" i="4"/>
  <c r="BM15" i="1" s="1"/>
  <c r="CI5" i="2"/>
  <c r="AY5" i="4"/>
  <c r="AY5" i="1" s="1"/>
  <c r="AM4" i="1"/>
  <c r="W4" i="1"/>
  <c r="EH27" i="8"/>
  <c r="EH43" i="3"/>
  <c r="EH29" i="8" s="1"/>
  <c r="EH45" i="3"/>
  <c r="EH31" i="8" s="1"/>
  <c r="EH42" i="3"/>
  <c r="EH28" i="8" s="1"/>
  <c r="EH44" i="3"/>
  <c r="EH30" i="8" s="1"/>
  <c r="FC15" i="6"/>
  <c r="FC4" i="6"/>
  <c r="FC17" i="6"/>
  <c r="CA42" i="1"/>
  <c r="CA80" i="8" s="1"/>
  <c r="CA79" i="8"/>
  <c r="CM42" i="1"/>
  <c r="CM80" i="8" s="1"/>
  <c r="BY15" i="1"/>
  <c r="EN45" i="4"/>
  <c r="EN44" i="8" s="1"/>
  <c r="EN42" i="4"/>
  <c r="EN41" i="8" s="1"/>
  <c r="EN40" i="8"/>
  <c r="EN43" i="4"/>
  <c r="EN42" i="8" s="1"/>
  <c r="CD5" i="4"/>
  <c r="CI15" i="1"/>
  <c r="BU4" i="1"/>
  <c r="BU5" i="4"/>
  <c r="BU5" i="1" s="1"/>
  <c r="DX17" i="3"/>
  <c r="DX16" i="3"/>
  <c r="DX15" i="3"/>
  <c r="DX4" i="3"/>
  <c r="DB43" i="1"/>
  <c r="DB81" i="8" s="1"/>
  <c r="EG22" i="4"/>
  <c r="EG27" i="1"/>
  <c r="DE5" i="4"/>
  <c r="DE5" i="1" s="1"/>
  <c r="DE6" i="4"/>
  <c r="DE4" i="1"/>
  <c r="DR43" i="4"/>
  <c r="DR42" i="8" s="1"/>
  <c r="CA6" i="3"/>
  <c r="AE5" i="3"/>
  <c r="AQ5" i="3"/>
  <c r="BG4" i="1"/>
  <c r="BG5" i="4"/>
  <c r="BQ6" i="3"/>
  <c r="CD15" i="1"/>
  <c r="EJ43" i="4"/>
  <c r="EJ42" i="8" s="1"/>
  <c r="EJ45" i="4"/>
  <c r="EJ44" i="8" s="1"/>
  <c r="EJ42" i="4"/>
  <c r="EJ41" i="8" s="1"/>
  <c r="EJ40" i="8"/>
  <c r="EA15" i="3"/>
  <c r="EA16" i="3"/>
  <c r="EA17" i="3"/>
  <c r="EA4" i="3"/>
  <c r="BU6" i="2"/>
  <c r="AK5" i="2"/>
  <c r="CS6" i="2"/>
  <c r="BX16" i="1"/>
  <c r="DB16" i="4"/>
  <c r="BF4" i="4"/>
  <c r="DB6" i="4" s="1"/>
  <c r="DB6" i="1" s="1"/>
  <c r="BF15" i="4"/>
  <c r="BF15" i="1" s="1"/>
  <c r="BF14" i="1"/>
  <c r="DX6" i="2"/>
  <c r="CB6" i="2"/>
  <c r="CB5" i="2"/>
  <c r="CB4" i="1"/>
  <c r="CN5" i="2"/>
  <c r="AO5" i="3"/>
  <c r="CW6" i="3"/>
  <c r="BA5" i="3"/>
  <c r="BW22" i="4"/>
  <c r="BW22" i="1" s="1"/>
  <c r="BW27" i="1"/>
  <c r="DX43" i="4"/>
  <c r="DX42" i="8" s="1"/>
  <c r="DD43" i="4"/>
  <c r="DD42" i="8" s="1"/>
  <c r="FB26" i="6"/>
  <c r="L14" i="4"/>
  <c r="L20" i="1"/>
  <c r="L41" i="1" s="1"/>
  <c r="X21" i="4"/>
  <c r="X21" i="1" s="1"/>
  <c r="BM44" i="3"/>
  <c r="BM30" i="8" s="1"/>
  <c r="DJ44" i="3"/>
  <c r="DJ30" i="8" s="1"/>
  <c r="BW44" i="3"/>
  <c r="BW30" i="8" s="1"/>
  <c r="BQ44" i="3"/>
  <c r="BQ30" i="8" s="1"/>
  <c r="DN44" i="3"/>
  <c r="DN30" i="8" s="1"/>
  <c r="BK44" i="3"/>
  <c r="BK30" i="8" s="1"/>
  <c r="DB43" i="4"/>
  <c r="DB42" i="8" s="1"/>
  <c r="EQ22" i="3"/>
  <c r="EQ27" i="1"/>
  <c r="CU43" i="4"/>
  <c r="CU42" i="8" s="1"/>
  <c r="EM41" i="6"/>
  <c r="EM21" i="6"/>
  <c r="EM14" i="6"/>
  <c r="EM23" i="6"/>
  <c r="O21" i="4"/>
  <c r="O21" i="1" s="1"/>
  <c r="C14" i="4"/>
  <c r="C20" i="1"/>
  <c r="C41" i="1" s="1"/>
  <c r="FZ33" i="2"/>
  <c r="FZ32" i="2"/>
  <c r="FZ31" i="2"/>
  <c r="CN22" i="4"/>
  <c r="CN22" i="1" s="1"/>
  <c r="CN27" i="1"/>
  <c r="FC27" i="6"/>
  <c r="FC22" i="6" s="1"/>
  <c r="EE25" i="1"/>
  <c r="AI21" i="4"/>
  <c r="AI21" i="1" s="1"/>
  <c r="AI14" i="4"/>
  <c r="AI20" i="1"/>
  <c r="AI41" i="1" s="1"/>
  <c r="AU21" i="4"/>
  <c r="AU21" i="1" s="1"/>
  <c r="DG43" i="4"/>
  <c r="DG42" i="8" s="1"/>
  <c r="AH14" i="4"/>
  <c r="AH21" i="4"/>
  <c r="AH21" i="1" s="1"/>
  <c r="AT21" i="4"/>
  <c r="AT21" i="1" s="1"/>
  <c r="AH20" i="1"/>
  <c r="AH41" i="1" s="1"/>
  <c r="EW26" i="5"/>
  <c r="EW20" i="5"/>
  <c r="EW27" i="5"/>
  <c r="EW22" i="5" s="1"/>
  <c r="EW28" i="5"/>
  <c r="EL21" i="4"/>
  <c r="EL14" i="4"/>
  <c r="EL41" i="4"/>
  <c r="EL23" i="4"/>
  <c r="AP5" i="3"/>
  <c r="BB5" i="3"/>
  <c r="CX6" i="3"/>
  <c r="O79" i="8"/>
  <c r="CY15" i="4"/>
  <c r="CY15" i="1" s="1"/>
  <c r="CY4" i="4"/>
  <c r="DK5" i="4" s="1"/>
  <c r="CY16" i="4"/>
  <c r="CY16" i="1" s="1"/>
  <c r="CY14" i="1"/>
  <c r="DZ43" i="3"/>
  <c r="DZ29" i="8" s="1"/>
  <c r="DZ42" i="3"/>
  <c r="DZ28" i="8" s="1"/>
  <c r="DZ27" i="8"/>
  <c r="DZ45" i="3"/>
  <c r="DZ31" i="8" s="1"/>
  <c r="DZ44" i="3"/>
  <c r="DZ30" i="8" s="1"/>
  <c r="CR4" i="1"/>
  <c r="BV15" i="4"/>
  <c r="BV15" i="1" s="1"/>
  <c r="BV4" i="4"/>
  <c r="BV14" i="1"/>
  <c r="EJ17" i="4"/>
  <c r="EJ15" i="4"/>
  <c r="EJ16" i="4"/>
  <c r="EJ4" i="4"/>
  <c r="EA27" i="8"/>
  <c r="EA43" i="3"/>
  <c r="EA29" i="8" s="1"/>
  <c r="EA45" i="3"/>
  <c r="EA31" i="8" s="1"/>
  <c r="EA42" i="3"/>
  <c r="EA28" i="8" s="1"/>
  <c r="EA44" i="3"/>
  <c r="EA30" i="8" s="1"/>
  <c r="CT44" i="3"/>
  <c r="CT30" i="8" s="1"/>
  <c r="EV26" i="5"/>
  <c r="EV27" i="5"/>
  <c r="EV22" i="5" s="1"/>
  <c r="EV28" i="5"/>
  <c r="EV20" i="5"/>
  <c r="EY27" i="5"/>
  <c r="EY22" i="5" s="1"/>
  <c r="EY20" i="5"/>
  <c r="EY28" i="5"/>
  <c r="EY26" i="5"/>
  <c r="EU27" i="3"/>
  <c r="EU22" i="3" s="1"/>
  <c r="EU26" i="3"/>
  <c r="EU20" i="3"/>
  <c r="EU28" i="3"/>
  <c r="EX20" i="5"/>
  <c r="EX26" i="5"/>
  <c r="EX27" i="5"/>
  <c r="EX22" i="5" s="1"/>
  <c r="EX28" i="5"/>
  <c r="O40" i="8"/>
  <c r="EO26" i="6"/>
  <c r="EO20" i="6"/>
  <c r="EO27" i="6"/>
  <c r="EO22" i="6" s="1"/>
  <c r="EO28" i="6"/>
  <c r="DJ66" i="8"/>
  <c r="DJ43" i="6"/>
  <c r="DJ68" i="8" s="1"/>
  <c r="DJ45" i="6"/>
  <c r="DJ42" i="6"/>
  <c r="DJ67" i="8" s="1"/>
  <c r="CT4" i="1"/>
  <c r="CT5" i="4"/>
  <c r="CT5" i="1" s="1"/>
  <c r="CG15" i="1"/>
  <c r="DT42" i="3"/>
  <c r="DT28" i="8" s="1"/>
  <c r="DT45" i="3"/>
  <c r="DT31" i="8" s="1"/>
  <c r="DT43" i="3"/>
  <c r="DT29" i="8" s="1"/>
  <c r="DT27" i="8"/>
  <c r="DT44" i="3"/>
  <c r="DT30" i="8" s="1"/>
  <c r="EN53" i="8"/>
  <c r="EN43" i="5"/>
  <c r="EN55" i="8" s="1"/>
  <c r="EN44" i="5"/>
  <c r="EN56" i="8" s="1"/>
  <c r="EN45" i="5"/>
  <c r="EN57" i="8" s="1"/>
  <c r="EN42" i="5"/>
  <c r="EN54" i="8" s="1"/>
  <c r="DZ5" i="4"/>
  <c r="DZ6" i="4"/>
  <c r="DZ7" i="4"/>
  <c r="EU21" i="4"/>
  <c r="DP16" i="4"/>
  <c r="CF4" i="4"/>
  <c r="CF15" i="4"/>
  <c r="CF15" i="1" s="1"/>
  <c r="BM4" i="1"/>
  <c r="EH4" i="3"/>
  <c r="EH16" i="3"/>
  <c r="EH15" i="3"/>
  <c r="EH17" i="3"/>
  <c r="T4" i="1"/>
  <c r="ED43" i="4"/>
  <c r="ED42" i="8" s="1"/>
  <c r="DB5" i="4"/>
  <c r="DB5" i="1" s="1"/>
  <c r="DB4" i="1"/>
  <c r="EN17" i="4"/>
  <c r="EN16" i="4"/>
  <c r="EN4" i="4"/>
  <c r="EN15" i="4"/>
  <c r="CI4" i="1"/>
  <c r="CI5" i="4"/>
  <c r="ED16" i="4"/>
  <c r="AG5" i="2"/>
  <c r="DJ5" i="4"/>
  <c r="DJ7" i="4"/>
  <c r="DO16" i="4"/>
  <c r="BJ15" i="3"/>
  <c r="BJ15" i="1" s="1"/>
  <c r="AX15" i="3"/>
  <c r="AX4" i="3"/>
  <c r="DF16" i="3"/>
  <c r="BV16" i="3"/>
  <c r="AX14" i="1"/>
  <c r="AE5" i="2"/>
  <c r="CK4" i="1"/>
  <c r="CK5" i="4"/>
  <c r="CK5" i="1" s="1"/>
  <c r="EP45" i="4"/>
  <c r="EP44" i="8" s="1"/>
  <c r="EP40" i="8"/>
  <c r="EP42" i="4"/>
  <c r="EP41" i="8" s="1"/>
  <c r="EP43" i="4"/>
  <c r="EP42" i="8" s="1"/>
  <c r="CA14" i="1"/>
  <c r="DR7" i="4"/>
  <c r="AU5" i="2"/>
  <c r="AI5" i="2"/>
  <c r="CQ6" i="2"/>
  <c r="EK16" i="3"/>
  <c r="DY4" i="3"/>
  <c r="DY16" i="3"/>
  <c r="DY15" i="3"/>
  <c r="DY17" i="3"/>
  <c r="DW16" i="4"/>
  <c r="DL15" i="4"/>
  <c r="DP14" i="1"/>
  <c r="DL79" i="8"/>
  <c r="DL43" i="1"/>
  <c r="DL81" i="8" s="1"/>
  <c r="DU5" i="3"/>
  <c r="DU6" i="3"/>
  <c r="DU7" i="3"/>
  <c r="ES45" i="4"/>
  <c r="ES44" i="8" s="1"/>
  <c r="ES40" i="8"/>
  <c r="DS5" i="3"/>
  <c r="DS6" i="3"/>
  <c r="DS7" i="3"/>
  <c r="EP27" i="8"/>
  <c r="EP43" i="3"/>
  <c r="EP29" i="8" s="1"/>
  <c r="EP42" i="3"/>
  <c r="EP28" i="8" s="1"/>
  <c r="EP45" i="3"/>
  <c r="EP31" i="8" s="1"/>
  <c r="EP44" i="3"/>
  <c r="EP30" i="8" s="1"/>
  <c r="AS5" i="2"/>
  <c r="DO43" i="4"/>
  <c r="DO42" i="8" s="1"/>
  <c r="ED21" i="6"/>
  <c r="ED21" i="1" s="1"/>
  <c r="DR14" i="6"/>
  <c r="DR41" i="6"/>
  <c r="DR21" i="6"/>
  <c r="DR21" i="1" s="1"/>
  <c r="DR23" i="6"/>
  <c r="DR20" i="1"/>
  <c r="DR41" i="1" s="1"/>
  <c r="ER27" i="6"/>
  <c r="ER22" i="6" s="1"/>
  <c r="AD14" i="4"/>
  <c r="AD21" i="4"/>
  <c r="AD21" i="1" s="1"/>
  <c r="AD20" i="1"/>
  <c r="AD41" i="1" s="1"/>
  <c r="BN43" i="1" s="1"/>
  <c r="BN81" i="8" s="1"/>
  <c r="AE21" i="4"/>
  <c r="AE21" i="1" s="1"/>
  <c r="AE14" i="4"/>
  <c r="AQ21" i="4"/>
  <c r="AQ21" i="1" s="1"/>
  <c r="AE20" i="1"/>
  <c r="AE41" i="1" s="1"/>
  <c r="CA43" i="1" s="1"/>
  <c r="CA81" i="8" s="1"/>
  <c r="DP43" i="4"/>
  <c r="DP42" i="8" s="1"/>
  <c r="CO22" i="4"/>
  <c r="CO22" i="1" s="1"/>
  <c r="CO27" i="1"/>
  <c r="FB23" i="6"/>
  <c r="FB14" i="6"/>
  <c r="FB41" i="6"/>
  <c r="FB21" i="6"/>
  <c r="BS44" i="3"/>
  <c r="BS30" i="8" s="1"/>
  <c r="BU44" i="3"/>
  <c r="BU30" i="8" s="1"/>
  <c r="DI44" i="3"/>
  <c r="DI30" i="8" s="1"/>
  <c r="BP44" i="3"/>
  <c r="BP30" i="8" s="1"/>
  <c r="DA44" i="3"/>
  <c r="DA30" i="8" s="1"/>
  <c r="CF44" i="3"/>
  <c r="CF30" i="8" s="1"/>
  <c r="DJ43" i="4"/>
  <c r="DJ42" i="8" s="1"/>
  <c r="N14" i="4"/>
  <c r="BV16" i="4" s="1"/>
  <c r="N20" i="1"/>
  <c r="N41" i="1" s="1"/>
  <c r="Z21" i="4"/>
  <c r="Z21" i="1" s="1"/>
  <c r="CF22" i="4"/>
  <c r="CF22" i="1" s="1"/>
  <c r="CF27" i="1"/>
  <c r="FJ14" i="6"/>
  <c r="FJ41" i="6"/>
  <c r="FJ23" i="6"/>
  <c r="FJ21" i="6"/>
  <c r="FN27" i="6"/>
  <c r="FN22" i="6" s="1"/>
  <c r="FM27" i="2"/>
  <c r="FM20" i="2"/>
  <c r="FM26" i="2"/>
  <c r="FM28" i="2"/>
  <c r="EO6" i="2"/>
  <c r="CG4" i="1"/>
  <c r="CG5" i="2"/>
  <c r="CG6" i="2"/>
  <c r="CS5" i="2"/>
  <c r="BA79" i="8"/>
  <c r="BA42" i="1"/>
  <c r="BA80" i="8" s="1"/>
  <c r="EK27" i="8"/>
  <c r="EK45" i="3"/>
  <c r="EK31" i="8" s="1"/>
  <c r="EK43" i="3"/>
  <c r="EK29" i="8" s="1"/>
  <c r="EK44" i="3"/>
  <c r="EK30" i="8" s="1"/>
  <c r="EK42" i="3"/>
  <c r="EK28" i="8" s="1"/>
  <c r="ER27" i="8"/>
  <c r="ER45" i="3"/>
  <c r="ER31" i="8" s="1"/>
  <c r="ER43" i="3"/>
  <c r="ER29" i="8" s="1"/>
  <c r="ER44" i="3"/>
  <c r="ER30" i="8" s="1"/>
  <c r="BR4" i="1"/>
  <c r="BR5" i="4"/>
  <c r="BR5" i="1" s="1"/>
  <c r="DZ6" i="2"/>
  <c r="CD5" i="2"/>
  <c r="CD5" i="1" s="1"/>
  <c r="CD6" i="2"/>
  <c r="CD4" i="1"/>
  <c r="CP5" i="2"/>
  <c r="DO23" i="6"/>
  <c r="DO21" i="6"/>
  <c r="DO21" i="1" s="1"/>
  <c r="DO14" i="6"/>
  <c r="DO20" i="1"/>
  <c r="DO41" i="1" s="1"/>
  <c r="BZ22" i="4"/>
  <c r="BZ22" i="1" s="1"/>
  <c r="BZ27" i="1"/>
  <c r="BR44" i="3"/>
  <c r="BR30" i="8" s="1"/>
  <c r="BO44" i="3"/>
  <c r="BO30" i="8" s="1"/>
  <c r="EX27" i="3"/>
  <c r="EX22" i="3" s="1"/>
  <c r="EX26" i="3"/>
  <c r="EX28" i="3"/>
  <c r="EX20" i="3"/>
  <c r="EX26" i="2"/>
  <c r="EX28" i="2"/>
  <c r="EX20" i="2"/>
  <c r="EX27" i="2"/>
  <c r="ES26" i="3"/>
  <c r="ES27" i="3"/>
  <c r="ES22" i="3" s="1"/>
  <c r="ES20" i="3"/>
  <c r="ES28" i="3"/>
  <c r="FB27" i="3"/>
  <c r="FB22" i="3" s="1"/>
  <c r="FB28" i="3"/>
  <c r="FB20" i="3"/>
  <c r="FB26" i="3"/>
  <c r="FA28" i="2"/>
  <c r="FA20" i="2"/>
  <c r="FA26" i="2"/>
  <c r="FA27" i="2"/>
  <c r="EZ28" i="3"/>
  <c r="EZ20" i="3"/>
  <c r="EZ26" i="3"/>
  <c r="EZ27" i="3"/>
  <c r="EZ22" i="3" s="1"/>
  <c r="Y40" i="8"/>
  <c r="ES27" i="2"/>
  <c r="ES20" i="2"/>
  <c r="ES26" i="2"/>
  <c r="ES28" i="2"/>
  <c r="ES25" i="1"/>
  <c r="ET20" i="5"/>
  <c r="ET28" i="5"/>
  <c r="ET27" i="5"/>
  <c r="ET22" i="5" s="1"/>
  <c r="ET26" i="5"/>
  <c r="DL45" i="6"/>
  <c r="DL42" i="6"/>
  <c r="DL67" i="8" s="1"/>
  <c r="DL66" i="8"/>
  <c r="DL43" i="6"/>
  <c r="DL68" i="8" s="1"/>
  <c r="FE27" i="6"/>
  <c r="FE22" i="6" s="1"/>
  <c r="FE26" i="6"/>
  <c r="FE28" i="6"/>
  <c r="FE20" i="6"/>
  <c r="DB16" i="1"/>
  <c r="DQ5" i="4"/>
  <c r="DQ7" i="4"/>
  <c r="DQ6" i="4"/>
  <c r="CM15" i="4"/>
  <c r="CM15" i="1" s="1"/>
  <c r="EB27" i="1"/>
  <c r="CB5" i="4"/>
  <c r="DU44" i="3"/>
  <c r="DU30" i="8" s="1"/>
  <c r="DQ14" i="1"/>
  <c r="DQ4" i="6"/>
  <c r="DQ15" i="6"/>
  <c r="DQ15" i="1" s="1"/>
  <c r="DQ17" i="6"/>
  <c r="DQ16" i="6"/>
  <c r="DQ16" i="1" s="1"/>
  <c r="EO45" i="3"/>
  <c r="EO31" i="8" s="1"/>
  <c r="EO27" i="8"/>
  <c r="EO42" i="3"/>
  <c r="EO28" i="8" s="1"/>
  <c r="EO43" i="3"/>
  <c r="EO29" i="8" s="1"/>
  <c r="EO44" i="3"/>
  <c r="EO30" i="8" s="1"/>
  <c r="BX6" i="4"/>
  <c r="BX5" i="4"/>
  <c r="BR6" i="2"/>
  <c r="AH5" i="2"/>
  <c r="CP6" i="2"/>
  <c r="CN5" i="4"/>
  <c r="CN4" i="1"/>
  <c r="DZ45" i="1"/>
  <c r="DZ83" i="8" s="1"/>
  <c r="DZ79" i="8"/>
  <c r="ED5" i="4"/>
  <c r="ED7" i="4"/>
  <c r="DX45" i="3"/>
  <c r="DX31" i="8" s="1"/>
  <c r="DX27" i="8"/>
  <c r="DX43" i="3"/>
  <c r="DX29" i="8" s="1"/>
  <c r="DX42" i="3"/>
  <c r="DX28" i="8" s="1"/>
  <c r="DX44" i="3"/>
  <c r="DX30" i="8" s="1"/>
  <c r="EG41" i="4"/>
  <c r="ES43" i="4" s="1"/>
  <c r="ES42" i="8" s="1"/>
  <c r="EG21" i="4"/>
  <c r="EG23" i="4"/>
  <c r="EG14" i="4"/>
  <c r="BJ4" i="1"/>
  <c r="BJ5" i="4"/>
  <c r="DG5" i="4"/>
  <c r="DG7" i="4"/>
  <c r="DN6" i="2"/>
  <c r="BD5" i="3"/>
  <c r="CY6" i="2"/>
  <c r="CA5" i="2"/>
  <c r="CA6" i="2"/>
  <c r="CO6" i="3"/>
  <c r="DD16" i="4"/>
  <c r="DD16" i="1" s="1"/>
  <c r="AZ5" i="4"/>
  <c r="AZ5" i="1" s="1"/>
  <c r="DW6" i="2"/>
  <c r="P4" i="1"/>
  <c r="BQ42" i="1"/>
  <c r="BQ80" i="8" s="1"/>
  <c r="BQ79" i="8"/>
  <c r="AS4" i="1"/>
  <c r="BZ42" i="1"/>
  <c r="BZ80" i="8" s="1"/>
  <c r="BN79" i="8"/>
  <c r="BN42" i="1"/>
  <c r="BN80" i="8" s="1"/>
  <c r="ES21" i="4"/>
  <c r="DH6" i="2"/>
  <c r="DT22" i="6"/>
  <c r="DT22" i="1" s="1"/>
  <c r="DT27" i="1"/>
  <c r="BQ22" i="4"/>
  <c r="BQ22" i="1" s="1"/>
  <c r="BQ27" i="1"/>
  <c r="DN21" i="6"/>
  <c r="DN21" i="1" s="1"/>
  <c r="DN23" i="6"/>
  <c r="DN14" i="6"/>
  <c r="DN20" i="1"/>
  <c r="DN41" i="1" s="1"/>
  <c r="DZ42" i="1" s="1"/>
  <c r="DZ80" i="8" s="1"/>
  <c r="CC22" i="4"/>
  <c r="CC22" i="1" s="1"/>
  <c r="CC27" i="1"/>
  <c r="DZ41" i="6"/>
  <c r="DZ23" i="6"/>
  <c r="DZ23" i="1" s="1"/>
  <c r="DZ21" i="6"/>
  <c r="DZ21" i="1" s="1"/>
  <c r="DZ14" i="6"/>
  <c r="BV44" i="3"/>
  <c r="BV30" i="8" s="1"/>
  <c r="DG44" i="3"/>
  <c r="DG30" i="8" s="1"/>
  <c r="CL44" i="3"/>
  <c r="CL30" i="8" s="1"/>
  <c r="CZ44" i="3"/>
  <c r="CZ30" i="8" s="1"/>
  <c r="CA44" i="3"/>
  <c r="CA30" i="8" s="1"/>
  <c r="BT44" i="3"/>
  <c r="BT30" i="8" s="1"/>
  <c r="DR44" i="3"/>
  <c r="DR30" i="8" s="1"/>
  <c r="BY22" i="4"/>
  <c r="BY22" i="1" s="1"/>
  <c r="BY27" i="1"/>
  <c r="BU22" i="4"/>
  <c r="BU22" i="1" s="1"/>
  <c r="BU27" i="1"/>
  <c r="BS22" i="4"/>
  <c r="BS22" i="1" s="1"/>
  <c r="BS27" i="1"/>
  <c r="CS22" i="4"/>
  <c r="CS22" i="1" s="1"/>
  <c r="CS27" i="1"/>
  <c r="DM6" i="2"/>
  <c r="EE21" i="3"/>
  <c r="EE14" i="3"/>
  <c r="EE41" i="3"/>
  <c r="EE23" i="3"/>
  <c r="G14" i="4"/>
  <c r="G20" i="1"/>
  <c r="G41" i="1" s="1"/>
  <c r="S21" i="4"/>
  <c r="S21" i="1" s="1"/>
  <c r="BZ42" i="4"/>
  <c r="BZ41" i="8" s="1"/>
  <c r="CM42" i="4"/>
  <c r="CM41" i="8" s="1"/>
  <c r="EV26" i="3"/>
  <c r="EV27" i="3"/>
  <c r="EV22" i="3" s="1"/>
  <c r="EV28" i="3"/>
  <c r="EV20" i="3"/>
  <c r="GL32" i="2"/>
  <c r="GL33" i="2"/>
  <c r="GL31" i="2"/>
  <c r="GL20" i="2"/>
  <c r="BA40" i="8"/>
  <c r="BA42" i="4"/>
  <c r="BA41" i="8" s="1"/>
  <c r="DP43" i="6"/>
  <c r="DP68" i="8" s="1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7" i="6"/>
  <c r="FM22" i="6" s="1"/>
  <c r="FM28" i="6"/>
  <c r="FA27" i="6"/>
  <c r="FA22" i="6" s="1"/>
  <c r="FA28" i="6"/>
  <c r="FA20" i="6"/>
  <c r="FA26" i="6"/>
  <c r="EV28" i="6"/>
  <c r="EV20" i="6"/>
  <c r="FH20" i="6"/>
  <c r="FH28" i="6"/>
  <c r="FH26" i="6"/>
  <c r="DL42" i="1"/>
  <c r="DL80" i="8" s="1"/>
  <c r="CZ79" i="8"/>
  <c r="CZ42" i="1"/>
  <c r="CZ80" i="8" s="1"/>
  <c r="CZ43" i="1"/>
  <c r="CZ81" i="8" s="1"/>
  <c r="AO5" i="2"/>
  <c r="AC5" i="2"/>
  <c r="EM43" i="4"/>
  <c r="EM42" i="8" s="1"/>
  <c r="EM45" i="4"/>
  <c r="EM44" i="8" s="1"/>
  <c r="EM40" i="8"/>
  <c r="EM42" i="4"/>
  <c r="EM41" i="8" s="1"/>
  <c r="DP43" i="1"/>
  <c r="DP81" i="8" s="1"/>
  <c r="DP45" i="1"/>
  <c r="DP83" i="8" s="1"/>
  <c r="DP79" i="8"/>
  <c r="DP42" i="1"/>
  <c r="DP80" i="8" s="1"/>
  <c r="AF5" i="3"/>
  <c r="CN6" i="3"/>
  <c r="DC79" i="8"/>
  <c r="DC43" i="1"/>
  <c r="DC81" i="8" s="1"/>
  <c r="DC42" i="1"/>
  <c r="DC80" i="8" s="1"/>
  <c r="CJ4" i="1"/>
  <c r="CJ5" i="4"/>
  <c r="CJ5" i="1" s="1"/>
  <c r="CJ6" i="4"/>
  <c r="CJ6" i="1" s="1"/>
  <c r="CO4" i="1"/>
  <c r="CO5" i="4"/>
  <c r="CS5" i="4"/>
  <c r="CS5" i="1" s="1"/>
  <c r="CF42" i="1"/>
  <c r="CF80" i="8" s="1"/>
  <c r="CF79" i="8"/>
  <c r="DT5" i="4"/>
  <c r="DH7" i="4"/>
  <c r="BL6" i="3"/>
  <c r="AB5" i="3"/>
  <c r="AN5" i="3"/>
  <c r="CH15" i="4"/>
  <c r="CH15" i="1" s="1"/>
  <c r="FC66" i="8"/>
  <c r="FC45" i="6"/>
  <c r="FC70" i="8" s="1"/>
  <c r="FC42" i="6"/>
  <c r="FC67" i="8" s="1"/>
  <c r="DQ42" i="6"/>
  <c r="DQ67" i="8" s="1"/>
  <c r="DQ66" i="8"/>
  <c r="DQ43" i="6"/>
  <c r="DQ68" i="8" s="1"/>
  <c r="DQ45" i="6"/>
  <c r="DQ70" i="8" s="1"/>
  <c r="EC16" i="3"/>
  <c r="EC4" i="3"/>
  <c r="EC15" i="3"/>
  <c r="EC17" i="3"/>
  <c r="CR6" i="3"/>
  <c r="AJ5" i="3"/>
  <c r="AV5" i="3"/>
  <c r="CU6" i="2"/>
  <c r="BW5" i="2"/>
  <c r="BW6" i="2"/>
  <c r="BW4" i="1"/>
  <c r="X4" i="1"/>
  <c r="CR5" i="2"/>
  <c r="CF5" i="2"/>
  <c r="CF6" i="2"/>
  <c r="CM4" i="1"/>
  <c r="BO5" i="4"/>
  <c r="BO5" i="1" s="1"/>
  <c r="DS5" i="2"/>
  <c r="DS6" i="2"/>
  <c r="DS7" i="2"/>
  <c r="AN4" i="1"/>
  <c r="AN5" i="4"/>
  <c r="DV15" i="3"/>
  <c r="DV17" i="3"/>
  <c r="DV16" i="3"/>
  <c r="DV4" i="3"/>
  <c r="Q4" i="1"/>
  <c r="BI5" i="4"/>
  <c r="ED44" i="3"/>
  <c r="ED30" i="8" s="1"/>
  <c r="EP4" i="4"/>
  <c r="EP15" i="4"/>
  <c r="EP17" i="4"/>
  <c r="EP16" i="4"/>
  <c r="CW5" i="4"/>
  <c r="CW5" i="1" s="1"/>
  <c r="CW4" i="1"/>
  <c r="AU4" i="1"/>
  <c r="AU5" i="3"/>
  <c r="DC6" i="3"/>
  <c r="BG5" i="3"/>
  <c r="EQ4" i="4"/>
  <c r="EQ15" i="4"/>
  <c r="EQ17" i="4"/>
  <c r="EQ16" i="4"/>
  <c r="DI4" i="6"/>
  <c r="DI15" i="6"/>
  <c r="DI15" i="1" s="1"/>
  <c r="DI17" i="6"/>
  <c r="DI16" i="6"/>
  <c r="DI16" i="1" s="1"/>
  <c r="BQ4" i="4"/>
  <c r="CC5" i="4" s="1"/>
  <c r="CC5" i="1" s="1"/>
  <c r="BQ15" i="4"/>
  <c r="BQ15" i="1" s="1"/>
  <c r="DY16" i="4"/>
  <c r="BQ14" i="1"/>
  <c r="BC5" i="4"/>
  <c r="BC5" i="1" s="1"/>
  <c r="DS16" i="4"/>
  <c r="DW7" i="4"/>
  <c r="DL7" i="4"/>
  <c r="DP7" i="4"/>
  <c r="DP5" i="4"/>
  <c r="DP6" i="4"/>
  <c r="BN4" i="4"/>
  <c r="BZ5" i="4" s="1"/>
  <c r="BZ5" i="1" s="1"/>
  <c r="BN15" i="4"/>
  <c r="BN15" i="1" s="1"/>
  <c r="BN14" i="1"/>
  <c r="CD6" i="3"/>
  <c r="AB15" i="1"/>
  <c r="CP6" i="3"/>
  <c r="ES15" i="4"/>
  <c r="ES17" i="4"/>
  <c r="ES4" i="4"/>
  <c r="ES16" i="4"/>
  <c r="EF25" i="1"/>
  <c r="DH22" i="6"/>
  <c r="DH22" i="1" s="1"/>
  <c r="DH27" i="1"/>
  <c r="CT22" i="4"/>
  <c r="CT22" i="1" s="1"/>
  <c r="CT27" i="1"/>
  <c r="DD6" i="2"/>
  <c r="ET41" i="3"/>
  <c r="ET21" i="3"/>
  <c r="ET23" i="3"/>
  <c r="ET14" i="3"/>
  <c r="CP44" i="3"/>
  <c r="CP30" i="8" s="1"/>
  <c r="DH44" i="3"/>
  <c r="DH30" i="8" s="1"/>
  <c r="DQ44" i="3"/>
  <c r="DQ30" i="8" s="1"/>
  <c r="CE44" i="3"/>
  <c r="CE30" i="8" s="1"/>
  <c r="CG44" i="3"/>
  <c r="CG30" i="8" s="1"/>
  <c r="CK44" i="3"/>
  <c r="CK30" i="8" s="1"/>
  <c r="CI44" i="3"/>
  <c r="CI30" i="8" s="1"/>
  <c r="BL44" i="3"/>
  <c r="BL30" i="8" s="1"/>
  <c r="ED22" i="6"/>
  <c r="ED22" i="1" s="1"/>
  <c r="ED27" i="1"/>
  <c r="BP22" i="4"/>
  <c r="BP22" i="1" s="1"/>
  <c r="BP27" i="1"/>
  <c r="AK21" i="4"/>
  <c r="AK21" i="1" s="1"/>
  <c r="AK14" i="4"/>
  <c r="CG16" i="4" s="1"/>
  <c r="CG16" i="1" s="1"/>
  <c r="AW21" i="4"/>
  <c r="AW21" i="1" s="1"/>
  <c r="AK20" i="1"/>
  <c r="AK41" i="1" s="1"/>
  <c r="CG43" i="1" s="1"/>
  <c r="CG81" i="8" s="1"/>
  <c r="CB22" i="4"/>
  <c r="CB22" i="1" s="1"/>
  <c r="CB27" i="1"/>
  <c r="CZ6" i="2"/>
  <c r="DG14" i="6"/>
  <c r="DG23" i="6"/>
  <c r="DG21" i="6"/>
  <c r="DG21" i="1" s="1"/>
  <c r="DG20" i="1"/>
  <c r="DG41" i="1" s="1"/>
  <c r="EE22" i="3"/>
  <c r="EA20" i="1"/>
  <c r="EA41" i="1" s="1"/>
  <c r="EA23" i="6"/>
  <c r="EA23" i="1" s="1"/>
  <c r="EA41" i="6"/>
  <c r="EA14" i="6"/>
  <c r="EA21" i="6"/>
  <c r="EA21" i="1" s="1"/>
  <c r="BQ40" i="8"/>
  <c r="BQ42" i="4"/>
  <c r="BQ41" i="8" s="1"/>
  <c r="DY43" i="4"/>
  <c r="DY42" i="8" s="1"/>
  <c r="EC26" i="6"/>
  <c r="EC26" i="1" s="1"/>
  <c r="EC20" i="6"/>
  <c r="EC27" i="6"/>
  <c r="EC28" i="6"/>
  <c r="EC28" i="1" s="1"/>
  <c r="EC25" i="1"/>
  <c r="EU42" i="4"/>
  <c r="EU41" i="8" s="1"/>
  <c r="EI40" i="8"/>
  <c r="EI45" i="4"/>
  <c r="EI44" i="8" s="1"/>
  <c r="EI42" i="4"/>
  <c r="EI41" i="8" s="1"/>
  <c r="EI43" i="4"/>
  <c r="EI42" i="8" s="1"/>
  <c r="DA42" i="1"/>
  <c r="DA80" i="8" s="1"/>
  <c r="DA79" i="8"/>
  <c r="DA43" i="1"/>
  <c r="DA81" i="8" s="1"/>
  <c r="AV5" i="2"/>
  <c r="AJ5" i="2"/>
  <c r="EJ16" i="3"/>
  <c r="EJ17" i="3"/>
  <c r="EJ4" i="3"/>
  <c r="EJ15" i="3"/>
  <c r="AV4" i="1"/>
  <c r="BZ6" i="3"/>
  <c r="EY27" i="3"/>
  <c r="EY22" i="3" s="1"/>
  <c r="EY26" i="3"/>
  <c r="EY28" i="3"/>
  <c r="EY20" i="3"/>
  <c r="EW26" i="3"/>
  <c r="EW27" i="3"/>
  <c r="EW22" i="3" s="1"/>
  <c r="EW28" i="3"/>
  <c r="EW20" i="3"/>
  <c r="EU43" i="4"/>
  <c r="EU42" i="8" s="1"/>
  <c r="CY42" i="4"/>
  <c r="CY41" i="8" s="1"/>
  <c r="CY40" i="8"/>
  <c r="CY43" i="4"/>
  <c r="CY42" i="8" s="1"/>
  <c r="DH42" i="4"/>
  <c r="DH41" i="8" s="1"/>
  <c r="CV42" i="4"/>
  <c r="CV41" i="8" s="1"/>
  <c r="CV40" i="8"/>
  <c r="CV43" i="4"/>
  <c r="CV42" i="8" s="1"/>
  <c r="EW26" i="2"/>
  <c r="EW27" i="2"/>
  <c r="EW28" i="2"/>
  <c r="EW20" i="2"/>
  <c r="DN43" i="4"/>
  <c r="DN42" i="8" s="1"/>
  <c r="BF40" i="8"/>
  <c r="BF42" i="4"/>
  <c r="BF41" i="8" s="1"/>
  <c r="BW42" i="4"/>
  <c r="BW41" i="8" s="1"/>
  <c r="BK40" i="8"/>
  <c r="BK42" i="4"/>
  <c r="BK41" i="8" s="1"/>
  <c r="FL28" i="6"/>
  <c r="FL20" i="6"/>
  <c r="FL26" i="6"/>
  <c r="EE27" i="6"/>
  <c r="EE22" i="6" s="1"/>
  <c r="EE26" i="6"/>
  <c r="EQ26" i="6"/>
  <c r="EE28" i="6"/>
  <c r="EE28" i="1" s="1"/>
  <c r="EE20" i="6"/>
  <c r="EE20" i="1" s="1"/>
  <c r="EE41" i="1" s="1"/>
  <c r="EU27" i="6"/>
  <c r="EU22" i="6" s="1"/>
  <c r="EI26" i="6"/>
  <c r="EI26" i="1" s="1"/>
  <c r="EI20" i="6"/>
  <c r="EU26" i="6"/>
  <c r="EI27" i="6"/>
  <c r="EI28" i="6"/>
  <c r="EI28" i="1" s="1"/>
  <c r="EI25" i="1"/>
  <c r="EL22" i="4"/>
  <c r="EM15" i="4"/>
  <c r="EM17" i="4"/>
  <c r="EM4" i="4"/>
  <c r="EM16" i="4"/>
  <c r="EG25" i="1"/>
  <c r="AP4" i="4"/>
  <c r="CX6" i="4" s="1"/>
  <c r="CX6" i="1" s="1"/>
  <c r="AP15" i="4"/>
  <c r="AP15" i="1" s="1"/>
  <c r="DE16" i="1"/>
  <c r="Y4" i="4"/>
  <c r="Y4" i="1" s="1"/>
  <c r="Y14" i="1"/>
  <c r="S4" i="1"/>
  <c r="EA16" i="4"/>
  <c r="DC4" i="4"/>
  <c r="DC15" i="4"/>
  <c r="DC15" i="1" s="1"/>
  <c r="DC16" i="4"/>
  <c r="DC16" i="1" s="1"/>
  <c r="DC14" i="1"/>
  <c r="EB43" i="4"/>
  <c r="EB42" i="8" s="1"/>
  <c r="AA5" i="3"/>
  <c r="AM5" i="3"/>
  <c r="BT6" i="3"/>
  <c r="CL4" i="1"/>
  <c r="CL5" i="4"/>
  <c r="CL5" i="1" s="1"/>
  <c r="BE4" i="1"/>
  <c r="EN27" i="8"/>
  <c r="EN43" i="3"/>
  <c r="EN29" i="8" s="1"/>
  <c r="EN42" i="3"/>
  <c r="EN28" i="8" s="1"/>
  <c r="EN45" i="3"/>
  <c r="EN31" i="8" s="1"/>
  <c r="EN44" i="3"/>
  <c r="EN30" i="8" s="1"/>
  <c r="BY5" i="4"/>
  <c r="EO5" i="4"/>
  <c r="EO7" i="4"/>
  <c r="EO6" i="4"/>
  <c r="BS5" i="4"/>
  <c r="BS5" i="1" s="1"/>
  <c r="CH5" i="4"/>
  <c r="EO15" i="3"/>
  <c r="EO4" i="3"/>
  <c r="EO16" i="3"/>
  <c r="EO17" i="3"/>
  <c r="AQ4" i="1"/>
  <c r="EC45" i="3"/>
  <c r="EC31" i="8" s="1"/>
  <c r="EC43" i="3"/>
  <c r="EC29" i="8" s="1"/>
  <c r="EC42" i="3"/>
  <c r="EC28" i="8" s="1"/>
  <c r="EC27" i="8"/>
  <c r="EC44" i="3"/>
  <c r="EC30" i="8" s="1"/>
  <c r="CR42" i="1"/>
  <c r="CR80" i="8" s="1"/>
  <c r="DZ15" i="3"/>
  <c r="DZ4" i="3"/>
  <c r="DZ17" i="3"/>
  <c r="DZ16" i="3"/>
  <c r="AT5" i="2"/>
  <c r="EC7" i="4"/>
  <c r="EC5" i="4"/>
  <c r="EC6" i="4"/>
  <c r="EE43" i="4"/>
  <c r="EE42" i="8" s="1"/>
  <c r="EE45" i="4"/>
  <c r="EE44" i="8" s="1"/>
  <c r="EE40" i="8"/>
  <c r="EE42" i="4"/>
  <c r="EE41" i="8" s="1"/>
  <c r="CG6" i="3"/>
  <c r="BP4" i="1"/>
  <c r="BP5" i="4"/>
  <c r="BP5" i="1" s="1"/>
  <c r="DV27" i="8"/>
  <c r="DV42" i="3"/>
  <c r="DV28" i="8" s="1"/>
  <c r="DV45" i="3"/>
  <c r="DV31" i="8" s="1"/>
  <c r="DV43" i="3"/>
  <c r="DV29" i="8" s="1"/>
  <c r="DV44" i="3"/>
  <c r="DV30" i="8" s="1"/>
  <c r="EA5" i="4"/>
  <c r="DO7" i="4"/>
  <c r="DO6" i="4"/>
  <c r="Q5" i="1"/>
  <c r="CQ15" i="1"/>
  <c r="EI43" i="3"/>
  <c r="EI29" i="8" s="1"/>
  <c r="EI27" i="8"/>
  <c r="EI42" i="3"/>
  <c r="EI28" i="8" s="1"/>
  <c r="EI45" i="3"/>
  <c r="EI31" i="8" s="1"/>
  <c r="EI44" i="3"/>
  <c r="EI30" i="8" s="1"/>
  <c r="EB16" i="3"/>
  <c r="EB4" i="3"/>
  <c r="EB17" i="3"/>
  <c r="EB15" i="3"/>
  <c r="DW43" i="4"/>
  <c r="DW42" i="8" s="1"/>
  <c r="CP15" i="1"/>
  <c r="DD5" i="4"/>
  <c r="DD5" i="1" s="1"/>
  <c r="DD6" i="4"/>
  <c r="DD4" i="1"/>
  <c r="EB6" i="2"/>
  <c r="DF79" i="8"/>
  <c r="DF42" i="1"/>
  <c r="DF80" i="8" s="1"/>
  <c r="DF43" i="1"/>
  <c r="DF81" i="8" s="1"/>
  <c r="EG16" i="3"/>
  <c r="EG4" i="3"/>
  <c r="EG17" i="3"/>
  <c r="EG15" i="3"/>
  <c r="DW5" i="3"/>
  <c r="DW6" i="3"/>
  <c r="DW7" i="3"/>
  <c r="DF6" i="2"/>
  <c r="CH5" i="2"/>
  <c r="CH6" i="2"/>
  <c r="CH4" i="1"/>
  <c r="DR6" i="2"/>
  <c r="EI6" i="2"/>
  <c r="BO6" i="3"/>
  <c r="ED6" i="3"/>
  <c r="ED7" i="3"/>
  <c r="ED5" i="3"/>
  <c r="BK6" i="3"/>
  <c r="EP15" i="3"/>
  <c r="EP4" i="3"/>
  <c r="EP16" i="3"/>
  <c r="EP17" i="3"/>
  <c r="EK22" i="5"/>
  <c r="EK22" i="1" s="1"/>
  <c r="EK27" i="1"/>
  <c r="DT20" i="1"/>
  <c r="DT41" i="1" s="1"/>
  <c r="DT14" i="6"/>
  <c r="DT41" i="6"/>
  <c r="DT23" i="6"/>
  <c r="DT21" i="6"/>
  <c r="DT21" i="1" s="1"/>
  <c r="EB20" i="1"/>
  <c r="EB41" i="1" s="1"/>
  <c r="EB41" i="6"/>
  <c r="EB23" i="6"/>
  <c r="EB23" i="1" s="1"/>
  <c r="EB21" i="6"/>
  <c r="EB21" i="1" s="1"/>
  <c r="EB14" i="6"/>
  <c r="AG21" i="4"/>
  <c r="AG21" i="1" s="1"/>
  <c r="AG14" i="4"/>
  <c r="AS21" i="4"/>
  <c r="AS21" i="1" s="1"/>
  <c r="AG20" i="1"/>
  <c r="AG41" i="1" s="1"/>
  <c r="EX14" i="6"/>
  <c r="EX23" i="6"/>
  <c r="EX41" i="6"/>
  <c r="CR44" i="3"/>
  <c r="CR30" i="8" s="1"/>
  <c r="BZ44" i="3"/>
  <c r="BZ30" i="8" s="1"/>
  <c r="CQ44" i="3"/>
  <c r="CQ30" i="8" s="1"/>
  <c r="DE44" i="3"/>
  <c r="DE30" i="8" s="1"/>
  <c r="CH44" i="3"/>
  <c r="CH30" i="8" s="1"/>
  <c r="CU44" i="3"/>
  <c r="CU30" i="8" s="1"/>
  <c r="BX44" i="3"/>
  <c r="BX30" i="8" s="1"/>
  <c r="DL44" i="3"/>
  <c r="DL30" i="8" s="1"/>
  <c r="BM22" i="4"/>
  <c r="BM22" i="1" s="1"/>
  <c r="BM27" i="1"/>
  <c r="Y21" i="4"/>
  <c r="Y21" i="1" s="1"/>
  <c r="M14" i="4"/>
  <c r="M20" i="1"/>
  <c r="M41" i="1" s="1"/>
  <c r="DE6" i="2"/>
  <c r="DE6" i="1" s="1"/>
  <c r="FB41" i="2"/>
  <c r="FB21" i="2"/>
  <c r="FB23" i="2"/>
  <c r="FB22" i="2"/>
  <c r="FB14" i="2"/>
  <c r="DK22" i="6"/>
  <c r="DK22" i="1" s="1"/>
  <c r="DK27" i="1"/>
  <c r="DY14" i="6"/>
  <c r="DY14" i="1" s="1"/>
  <c r="DY23" i="6"/>
  <c r="DY23" i="1" s="1"/>
  <c r="DY21" i="6"/>
  <c r="DY21" i="1" s="1"/>
  <c r="DY41" i="6"/>
  <c r="CR22" i="4"/>
  <c r="CR22" i="1" s="1"/>
  <c r="CR27" i="1"/>
  <c r="BL22" i="4"/>
  <c r="BL22" i="1" s="1"/>
  <c r="BL27" i="1"/>
  <c r="AF14" i="4"/>
  <c r="AF21" i="4"/>
  <c r="AF21" i="1" s="1"/>
  <c r="AR21" i="4"/>
  <c r="AR21" i="1" s="1"/>
  <c r="AF20" i="1"/>
  <c r="AF41" i="1" s="1"/>
  <c r="DG22" i="6"/>
  <c r="DG22" i="1" s="1"/>
  <c r="DG27" i="1"/>
  <c r="BN22" i="4"/>
  <c r="BN22" i="1" s="1"/>
  <c r="BN27" i="1"/>
  <c r="EE26" i="1"/>
  <c r="EK14" i="6"/>
  <c r="EK14" i="1" s="1"/>
  <c r="EK41" i="6"/>
  <c r="EK23" i="6"/>
  <c r="EK23" i="1" s="1"/>
  <c r="EK21" i="6"/>
  <c r="FK23" i="6"/>
  <c r="FK21" i="6"/>
  <c r="FK14" i="6"/>
  <c r="FK41" i="6"/>
  <c r="FN23" i="6"/>
  <c r="FN14" i="6"/>
  <c r="FN21" i="6"/>
  <c r="FN41" i="6"/>
  <c r="CP22" i="4"/>
  <c r="CP22" i="1" s="1"/>
  <c r="CP27" i="1"/>
  <c r="CQ5" i="4"/>
  <c r="CA15" i="4"/>
  <c r="CA15" i="1" s="1"/>
  <c r="CA4" i="4"/>
  <c r="DK6" i="4" s="1"/>
  <c r="BJ42" i="1"/>
  <c r="BJ80" i="8" s="1"/>
  <c r="AX79" i="8"/>
  <c r="BI5" i="1"/>
  <c r="DJ42" i="1"/>
  <c r="DJ80" i="8" s="1"/>
  <c r="DJ43" i="1"/>
  <c r="DJ81" i="8" s="1"/>
  <c r="DJ79" i="8"/>
  <c r="DJ14" i="1"/>
  <c r="DJ4" i="6"/>
  <c r="DJ15" i="6"/>
  <c r="DJ15" i="1" s="1"/>
  <c r="DJ16" i="6"/>
  <c r="DJ16" i="1" s="1"/>
  <c r="DJ17" i="6"/>
  <c r="DL14" i="1"/>
  <c r="DL17" i="6"/>
  <c r="DL16" i="6"/>
  <c r="DL16" i="1" s="1"/>
  <c r="DL4" i="6"/>
  <c r="DL15" i="6"/>
  <c r="CV79" i="8"/>
  <c r="CV42" i="1"/>
  <c r="CV80" i="8" s="1"/>
  <c r="CV43" i="1"/>
  <c r="CV81" i="8" s="1"/>
  <c r="FA20" i="5"/>
  <c r="FA26" i="5"/>
  <c r="FA28" i="5"/>
  <c r="FA27" i="5"/>
  <c r="FA22" i="5" s="1"/>
  <c r="EZ26" i="2"/>
  <c r="EZ27" i="2"/>
  <c r="EZ20" i="2"/>
  <c r="EZ28" i="2"/>
  <c r="EA43" i="4"/>
  <c r="EA42" i="8" s="1"/>
  <c r="DC40" i="8"/>
  <c r="DC42" i="4"/>
  <c r="DC41" i="8" s="1"/>
  <c r="DC43" i="4"/>
  <c r="DC42" i="8" s="1"/>
  <c r="EY26" i="2"/>
  <c r="EY28" i="2"/>
  <c r="EY20" i="2"/>
  <c r="EY27" i="2"/>
  <c r="BB42" i="4"/>
  <c r="BB41" i="8" s="1"/>
  <c r="AP40" i="8"/>
  <c r="ER20" i="5"/>
  <c r="ER27" i="5"/>
  <c r="ER22" i="5" s="1"/>
  <c r="ER26" i="5"/>
  <c r="ER28" i="5"/>
  <c r="ES27" i="5"/>
  <c r="ES22" i="5" s="1"/>
  <c r="ES20" i="5"/>
  <c r="ES28" i="5"/>
  <c r="ES26" i="5"/>
  <c r="EU20" i="2"/>
  <c r="EU27" i="2"/>
  <c r="EU28" i="2"/>
  <c r="EU26" i="2"/>
  <c r="EU25" i="1"/>
  <c r="DX20" i="6"/>
  <c r="DX27" i="6"/>
  <c r="DX26" i="6"/>
  <c r="DX26" i="1" s="1"/>
  <c r="DX28" i="6"/>
  <c r="DX28" i="1" s="1"/>
  <c r="DX25" i="1"/>
  <c r="DU28" i="6"/>
  <c r="DU27" i="6"/>
  <c r="DU20" i="6"/>
  <c r="DU26" i="6"/>
  <c r="DU26" i="1" s="1"/>
  <c r="DU25" i="1"/>
  <c r="ES27" i="6"/>
  <c r="ES22" i="6" s="1"/>
  <c r="DV27" i="6"/>
  <c r="DV26" i="6"/>
  <c r="DV26" i="1" s="1"/>
  <c r="DV28" i="6"/>
  <c r="DV28" i="1" s="1"/>
  <c r="DV20" i="6"/>
  <c r="DV25" i="1"/>
  <c r="GH27" i="6"/>
  <c r="GH22" i="6" s="1"/>
  <c r="FB27" i="5"/>
  <c r="FB22" i="5" s="1"/>
  <c r="CZ4" i="4"/>
  <c r="CZ15" i="4"/>
  <c r="CZ15" i="1" s="1"/>
  <c r="CZ16" i="4"/>
  <c r="CZ16" i="1" s="1"/>
  <c r="CZ14" i="1"/>
  <c r="DX16" i="4"/>
  <c r="DD43" i="1"/>
  <c r="DD81" i="8" s="1"/>
  <c r="BP6" i="2"/>
  <c r="AF5" i="2"/>
  <c r="CN6" i="2"/>
  <c r="EH7" i="4"/>
  <c r="EH5" i="4"/>
  <c r="EH6" i="4"/>
  <c r="DM7" i="4"/>
  <c r="DM5" i="4"/>
  <c r="DM6" i="4"/>
  <c r="EL16" i="3"/>
  <c r="EL4" i="3"/>
  <c r="EL15" i="3"/>
  <c r="EL17" i="3"/>
  <c r="CB6" i="3"/>
  <c r="CP4" i="1"/>
  <c r="CP5" i="4"/>
  <c r="BT6" i="2"/>
  <c r="BL5" i="4"/>
  <c r="BL5" i="1" s="1"/>
  <c r="EK20" i="1"/>
  <c r="EK41" i="1" s="1"/>
  <c r="BE5" i="1"/>
  <c r="EN15" i="3"/>
  <c r="EN16" i="3"/>
  <c r="EN4" i="3"/>
  <c r="EN17" i="3"/>
  <c r="CK6" i="2"/>
  <c r="BM6" i="2"/>
  <c r="ET6" i="4"/>
  <c r="ET7" i="4"/>
  <c r="ET5" i="4"/>
  <c r="CY42" i="1"/>
  <c r="CY80" i="8" s="1"/>
  <c r="CY43" i="1"/>
  <c r="CY81" i="8" s="1"/>
  <c r="CY79" i="8"/>
  <c r="CU43" i="1"/>
  <c r="CU81" i="8" s="1"/>
  <c r="CW16" i="1"/>
  <c r="CL6" i="3"/>
  <c r="AT4" i="1"/>
  <c r="CR15" i="4"/>
  <c r="CR15" i="1" s="1"/>
  <c r="EE16" i="4"/>
  <c r="EE15" i="4"/>
  <c r="EE17" i="4"/>
  <c r="EE4" i="4"/>
  <c r="AW4" i="1"/>
  <c r="CC6" i="3"/>
  <c r="CH42" i="1"/>
  <c r="CH80" i="8" s="1"/>
  <c r="BV79" i="8"/>
  <c r="BV42" i="1"/>
  <c r="BV80" i="8" s="1"/>
  <c r="AA5" i="2"/>
  <c r="AM5" i="2"/>
  <c r="ER17" i="3"/>
  <c r="ER4" i="3"/>
  <c r="DN5" i="4"/>
  <c r="DN7" i="4"/>
  <c r="DC6" i="2"/>
  <c r="CE6" i="2"/>
  <c r="CE5" i="2"/>
  <c r="CE4" i="1"/>
  <c r="CQ5" i="2"/>
  <c r="DQ6" i="2"/>
  <c r="EI17" i="3"/>
  <c r="EI4" i="3"/>
  <c r="EI16" i="3"/>
  <c r="EI15" i="3"/>
  <c r="EB45" i="3"/>
  <c r="EB31" i="8" s="1"/>
  <c r="EB43" i="3"/>
  <c r="EB29" i="8" s="1"/>
  <c r="EB27" i="8"/>
  <c r="EB42" i="3"/>
  <c r="EB28" i="8" s="1"/>
  <c r="EB44" i="3"/>
  <c r="EB30" i="8" s="1"/>
  <c r="AQ5" i="2"/>
  <c r="DK15" i="4"/>
  <c r="EG6" i="2"/>
  <c r="EQ42" i="4"/>
  <c r="EQ41" i="8" s="1"/>
  <c r="EQ43" i="4"/>
  <c r="EQ42" i="8" s="1"/>
  <c r="EQ45" i="4"/>
  <c r="EQ44" i="8" s="1"/>
  <c r="EQ40" i="8"/>
  <c r="DO6" i="2"/>
  <c r="DI79" i="8"/>
  <c r="DI42" i="1"/>
  <c r="DI80" i="8" s="1"/>
  <c r="DI43" i="1"/>
  <c r="DI81" i="8" s="1"/>
  <c r="DR15" i="4"/>
  <c r="DF4" i="4"/>
  <c r="DF16" i="4"/>
  <c r="DF15" i="4"/>
  <c r="DF15" i="1" s="1"/>
  <c r="DF14" i="1"/>
  <c r="EG45" i="3"/>
  <c r="EG31" i="8" s="1"/>
  <c r="EG43" i="3"/>
  <c r="EG29" i="8" s="1"/>
  <c r="EG42" i="3"/>
  <c r="EG28" i="8" s="1"/>
  <c r="EG27" i="8"/>
  <c r="EG44" i="3"/>
  <c r="EG30" i="8" s="1"/>
  <c r="DY45" i="1"/>
  <c r="DY83" i="8" s="1"/>
  <c r="DY79" i="8"/>
  <c r="DS7" i="4"/>
  <c r="DS5" i="4"/>
  <c r="EJ45" i="3"/>
  <c r="EJ31" i="8" s="1"/>
  <c r="EJ27" i="8"/>
  <c r="EJ42" i="3"/>
  <c r="EJ28" i="8" s="1"/>
  <c r="EJ43" i="3"/>
  <c r="EJ29" i="8" s="1"/>
  <c r="EJ44" i="3"/>
  <c r="EJ30" i="8" s="1"/>
  <c r="AB5" i="2"/>
  <c r="AB4" i="1"/>
  <c r="AN5" i="2"/>
  <c r="DW44" i="3"/>
  <c r="DW30" i="8" s="1"/>
  <c r="DI43" i="4"/>
  <c r="DI42" i="8" s="1"/>
  <c r="DW22" i="6"/>
  <c r="DW22" i="1" s="1"/>
  <c r="DW27" i="1"/>
  <c r="DH21" i="6"/>
  <c r="DH21" i="1" s="1"/>
  <c r="DH14" i="6"/>
  <c r="DH23" i="6"/>
  <c r="DH20" i="1"/>
  <c r="DH41" i="1" s="1"/>
  <c r="I14" i="4"/>
  <c r="BQ16" i="4" s="1"/>
  <c r="BQ16" i="1" s="1"/>
  <c r="I20" i="1"/>
  <c r="I41" i="1" s="1"/>
  <c r="U21" i="4"/>
  <c r="U21" i="1" s="1"/>
  <c r="CH22" i="4"/>
  <c r="CH22" i="1" s="1"/>
  <c r="CH27" i="1"/>
  <c r="CA22" i="4"/>
  <c r="CA22" i="1" s="1"/>
  <c r="CA27" i="1"/>
  <c r="CI22" i="4"/>
  <c r="CI22" i="1" s="1"/>
  <c r="CI27" i="1"/>
  <c r="DK42" i="4"/>
  <c r="DK41" i="8" s="1"/>
  <c r="BT22" i="4"/>
  <c r="BT22" i="1" s="1"/>
  <c r="BT27" i="1"/>
  <c r="DM44" i="3"/>
  <c r="DM30" i="8" s="1"/>
  <c r="CB44" i="3"/>
  <c r="CB30" i="8" s="1"/>
  <c r="DD44" i="3"/>
  <c r="DD30" i="8" s="1"/>
  <c r="DO44" i="3"/>
  <c r="DO30" i="8" s="1"/>
  <c r="CD44" i="3"/>
  <c r="CD30" i="8" s="1"/>
  <c r="CX44" i="3"/>
  <c r="CX30" i="8" s="1"/>
  <c r="CS44" i="3"/>
  <c r="CS30" i="8" s="1"/>
  <c r="CN44" i="3"/>
  <c r="CN30" i="8" s="1"/>
  <c r="CK22" i="4"/>
  <c r="CK22" i="1" s="1"/>
  <c r="CK27" i="1"/>
  <c r="EQ25" i="1"/>
  <c r="ED41" i="6"/>
  <c r="ED23" i="6"/>
  <c r="ED23" i="1" s="1"/>
  <c r="ED14" i="6"/>
  <c r="ED20" i="1"/>
  <c r="ED41" i="1" s="1"/>
  <c r="H14" i="4"/>
  <c r="H20" i="1"/>
  <c r="H41" i="1" s="1"/>
  <c r="T21" i="4"/>
  <c r="T21" i="1" s="1"/>
  <c r="K14" i="4"/>
  <c r="K20" i="1"/>
  <c r="K41" i="1" s="1"/>
  <c r="W21" i="4"/>
  <c r="W21" i="1" s="1"/>
  <c r="AJ21" i="4"/>
  <c r="AJ21" i="1" s="1"/>
  <c r="AJ14" i="4"/>
  <c r="AV21" i="4"/>
  <c r="AV21" i="1" s="1"/>
  <c r="AJ20" i="1"/>
  <c r="AJ41" i="1" s="1"/>
  <c r="EW21" i="6"/>
  <c r="EW41" i="6"/>
  <c r="EW14" i="6"/>
  <c r="EW23" i="6"/>
  <c r="BR22" i="4"/>
  <c r="BR22" i="1" s="1"/>
  <c r="BR27" i="1"/>
  <c r="CW43" i="4"/>
  <c r="CW42" i="8" s="1"/>
  <c r="FO27" i="6"/>
  <c r="FO22" i="6" s="1"/>
  <c r="FO26" i="6"/>
  <c r="FO28" i="6"/>
  <c r="FO20" i="6"/>
  <c r="GH28" i="5"/>
  <c r="GH20" i="5"/>
  <c r="GL27" i="6"/>
  <c r="GL22" i="6" s="1"/>
  <c r="GL26" i="6"/>
  <c r="GL28" i="6"/>
  <c r="GL20" i="6"/>
  <c r="GE32" i="5"/>
  <c r="GE33" i="5"/>
  <c r="GE31" i="5"/>
  <c r="FT30" i="1"/>
  <c r="FT32" i="5"/>
  <c r="FT32" i="1" s="1"/>
  <c r="FT33" i="5"/>
  <c r="FT33" i="1" s="1"/>
  <c r="FT31" i="5"/>
  <c r="FT31" i="1" s="1"/>
  <c r="FX32" i="5"/>
  <c r="FX32" i="1" s="1"/>
  <c r="FX31" i="5"/>
  <c r="FX31" i="1" s="1"/>
  <c r="FX33" i="5"/>
  <c r="FX33" i="1" s="1"/>
  <c r="FX30" i="1"/>
  <c r="FO30" i="1"/>
  <c r="FO33" i="5"/>
  <c r="FO33" i="1" s="1"/>
  <c r="FO31" i="5"/>
  <c r="FO31" i="1" s="1"/>
  <c r="FO32" i="5"/>
  <c r="FO32" i="1" s="1"/>
  <c r="FY31" i="5"/>
  <c r="FY32" i="5"/>
  <c r="FY33" i="5"/>
  <c r="GE28" i="5"/>
  <c r="GE20" i="5"/>
  <c r="GC27" i="6"/>
  <c r="GC22" i="6" s="1"/>
  <c r="GC28" i="6"/>
  <c r="GC26" i="6"/>
  <c r="GC20" i="6"/>
  <c r="GC28" i="3"/>
  <c r="FZ32" i="5"/>
  <c r="FZ33" i="5"/>
  <c r="FZ31" i="5"/>
  <c r="GL31" i="5"/>
  <c r="GL32" i="5"/>
  <c r="GF31" i="5"/>
  <c r="GF32" i="5"/>
  <c r="GF33" i="5"/>
  <c r="FP26" i="6"/>
  <c r="FP20" i="6"/>
  <c r="FP28" i="6"/>
  <c r="FP27" i="6"/>
  <c r="FP22" i="6" s="1"/>
  <c r="FS28" i="6"/>
  <c r="FS26" i="6"/>
  <c r="FS27" i="6"/>
  <c r="FS22" i="6" s="1"/>
  <c r="FS20" i="6"/>
  <c r="FR20" i="6"/>
  <c r="FR28" i="6"/>
  <c r="FR26" i="6"/>
  <c r="GJ20" i="5"/>
  <c r="GJ28" i="5"/>
  <c r="GK28" i="5"/>
  <c r="GK20" i="5"/>
  <c r="GD32" i="5"/>
  <c r="GD33" i="5"/>
  <c r="GD31" i="5"/>
  <c r="FS33" i="5"/>
  <c r="FS33" i="1" s="1"/>
  <c r="FS31" i="5"/>
  <c r="FS31" i="1" s="1"/>
  <c r="FS32" i="5"/>
  <c r="FS32" i="1" s="1"/>
  <c r="FS30" i="1"/>
  <c r="FW31" i="5"/>
  <c r="FW31" i="1" s="1"/>
  <c r="FW32" i="5"/>
  <c r="FW32" i="1" s="1"/>
  <c r="FW33" i="5"/>
  <c r="FW33" i="1" s="1"/>
  <c r="FW30" i="1"/>
  <c r="FU30" i="1"/>
  <c r="FU31" i="5"/>
  <c r="FU31" i="1" s="1"/>
  <c r="FU32" i="5"/>
  <c r="FU32" i="1" s="1"/>
  <c r="FU33" i="5"/>
  <c r="FU33" i="1" s="1"/>
  <c r="GE28" i="3"/>
  <c r="FR32" i="5"/>
  <c r="FR32" i="1" s="1"/>
  <c r="FR31" i="5"/>
  <c r="FR31" i="1" s="1"/>
  <c r="FR33" i="5"/>
  <c r="FR33" i="1" s="1"/>
  <c r="FR30" i="1"/>
  <c r="FU26" i="6"/>
  <c r="FU28" i="6"/>
  <c r="FU20" i="6"/>
  <c r="FU27" i="6"/>
  <c r="FU22" i="6" s="1"/>
  <c r="GI20" i="6"/>
  <c r="GI26" i="6"/>
  <c r="GI28" i="6"/>
  <c r="GI27" i="6"/>
  <c r="GI22" i="6" s="1"/>
  <c r="GA27" i="6"/>
  <c r="GA22" i="6" s="1"/>
  <c r="GA20" i="6"/>
  <c r="GA28" i="6"/>
  <c r="GA26" i="6"/>
  <c r="GB31" i="5"/>
  <c r="GB32" i="5"/>
  <c r="GB33" i="5"/>
  <c r="GJ31" i="5"/>
  <c r="GJ33" i="5"/>
  <c r="GJ32" i="5"/>
  <c r="GC33" i="5"/>
  <c r="GC32" i="5"/>
  <c r="GC31" i="5"/>
  <c r="FV26" i="6"/>
  <c r="FV28" i="6"/>
  <c r="FV20" i="6"/>
  <c r="FZ27" i="6"/>
  <c r="FZ22" i="6" s="1"/>
  <c r="FZ28" i="6"/>
  <c r="FZ26" i="6"/>
  <c r="FZ20" i="6"/>
  <c r="GB27" i="6"/>
  <c r="GB22" i="6" s="1"/>
  <c r="GB20" i="6"/>
  <c r="GB28" i="6"/>
  <c r="GB26" i="6"/>
  <c r="GG27" i="6"/>
  <c r="GG22" i="6" s="1"/>
  <c r="GG20" i="6"/>
  <c r="GG26" i="6"/>
  <c r="GG28" i="6"/>
  <c r="FV33" i="5"/>
  <c r="FV33" i="1" s="1"/>
  <c r="FV31" i="5"/>
  <c r="FV31" i="1" s="1"/>
  <c r="FV32" i="5"/>
  <c r="FV32" i="1" s="1"/>
  <c r="FV30" i="1"/>
  <c r="GE27" i="6"/>
  <c r="GE22" i="6" s="1"/>
  <c r="GE26" i="6"/>
  <c r="GE28" i="6"/>
  <c r="GE20" i="6"/>
  <c r="GH28" i="3"/>
  <c r="GA33" i="5"/>
  <c r="GA32" i="5"/>
  <c r="GA31" i="5"/>
  <c r="GI33" i="5"/>
  <c r="GI31" i="5"/>
  <c r="GI32" i="5"/>
  <c r="GG33" i="5"/>
  <c r="GG31" i="5"/>
  <c r="GG32" i="5"/>
  <c r="FQ27" i="6"/>
  <c r="FQ22" i="6" s="1"/>
  <c r="FQ26" i="6"/>
  <c r="FQ20" i="6"/>
  <c r="FQ28" i="6"/>
  <c r="FW28" i="6"/>
  <c r="FW27" i="6"/>
  <c r="FW22" i="6" s="1"/>
  <c r="FW20" i="6"/>
  <c r="FW26" i="6"/>
  <c r="GL28" i="5"/>
  <c r="GL20" i="5"/>
  <c r="GH26" i="6"/>
  <c r="GH20" i="6"/>
  <c r="GH28" i="6"/>
  <c r="FQ33" i="5"/>
  <c r="FQ33" i="1" s="1"/>
  <c r="FQ31" i="5"/>
  <c r="FQ31" i="1" s="1"/>
  <c r="FQ32" i="5"/>
  <c r="FQ32" i="1" s="1"/>
  <c r="FQ30" i="1"/>
  <c r="GI20" i="5"/>
  <c r="GI28" i="5"/>
  <c r="GD28" i="5"/>
  <c r="GD20" i="5"/>
  <c r="GD28" i="3"/>
  <c r="GK31" i="5"/>
  <c r="GK33" i="5"/>
  <c r="GK32" i="5"/>
  <c r="FP33" i="5"/>
  <c r="FP33" i="1" s="1"/>
  <c r="FP31" i="5"/>
  <c r="FP31" i="1" s="1"/>
  <c r="FP32" i="5"/>
  <c r="FP32" i="1" s="1"/>
  <c r="FP30" i="1"/>
  <c r="GH31" i="5"/>
  <c r="GH32" i="5"/>
  <c r="GH33" i="5"/>
  <c r="GB28" i="3"/>
  <c r="EV27" i="6"/>
  <c r="EV22" i="6" s="1"/>
  <c r="EZ27" i="6"/>
  <c r="EZ22" i="6" s="1"/>
  <c r="CF43" i="4"/>
  <c r="CF42" i="8" s="1"/>
  <c r="Y42" i="4"/>
  <c r="Y41" i="8" s="1"/>
  <c r="CA43" i="4"/>
  <c r="CA42" i="8" s="1"/>
  <c r="EQ26" i="1" l="1"/>
  <c r="EK21" i="1"/>
  <c r="CI5" i="1"/>
  <c r="DD6" i="1"/>
  <c r="O42" i="1"/>
  <c r="O80" i="8" s="1"/>
  <c r="DY43" i="1"/>
  <c r="DY81" i="8" s="1"/>
  <c r="DG6" i="4"/>
  <c r="DF16" i="1"/>
  <c r="AN5" i="1"/>
  <c r="FV27" i="6"/>
  <c r="FV22" i="6" s="1"/>
  <c r="DH5" i="4"/>
  <c r="AB5" i="1"/>
  <c r="DN6" i="4"/>
  <c r="EF6" i="4"/>
  <c r="EU26" i="1"/>
  <c r="CW6" i="4"/>
  <c r="CW6" i="1" s="1"/>
  <c r="BN16" i="4"/>
  <c r="BN16" i="1" s="1"/>
  <c r="CQ5" i="1"/>
  <c r="ER16" i="3"/>
  <c r="EU27" i="1"/>
  <c r="BV43" i="1"/>
  <c r="BV81" i="8" s="1"/>
  <c r="BQ43" i="1"/>
  <c r="BQ81" i="8" s="1"/>
  <c r="BG5" i="1"/>
  <c r="CG5" i="1"/>
  <c r="BV16" i="1"/>
  <c r="EQ22" i="1"/>
  <c r="BQ43" i="4"/>
  <c r="BQ42" i="8" s="1"/>
  <c r="EJ44" i="4"/>
  <c r="EJ43" i="8" s="1"/>
  <c r="EU28" i="1"/>
  <c r="BD5" i="1"/>
  <c r="CE5" i="1"/>
  <c r="CU6" i="1"/>
  <c r="EE45" i="1"/>
  <c r="EE83" i="8" s="1"/>
  <c r="EE43" i="1"/>
  <c r="EE81" i="8" s="1"/>
  <c r="EE42" i="1"/>
  <c r="EE80" i="8" s="1"/>
  <c r="EE79" i="8"/>
  <c r="FD26" i="3"/>
  <c r="FD27" i="3"/>
  <c r="FD22" i="3" s="1"/>
  <c r="FD28" i="3"/>
  <c r="FD20" i="3"/>
  <c r="FJ27" i="2"/>
  <c r="FJ26" i="2"/>
  <c r="FJ28" i="2"/>
  <c r="FJ20" i="2"/>
  <c r="FF26" i="2"/>
  <c r="FF28" i="2"/>
  <c r="FF27" i="2"/>
  <c r="FF20" i="2"/>
  <c r="FF25" i="1"/>
  <c r="FE26" i="2"/>
  <c r="FE28" i="2"/>
  <c r="FE27" i="2"/>
  <c r="FE20" i="2"/>
  <c r="FN27" i="5"/>
  <c r="FN22" i="5" s="1"/>
  <c r="FN20" i="5"/>
  <c r="FN28" i="5"/>
  <c r="FN26" i="5"/>
  <c r="FL20" i="3"/>
  <c r="FL28" i="3"/>
  <c r="FL26" i="3"/>
  <c r="FL27" i="3"/>
  <c r="FL22" i="3" s="1"/>
  <c r="FI26" i="5"/>
  <c r="FI20" i="5"/>
  <c r="FI27" i="5"/>
  <c r="FI22" i="5" s="1"/>
  <c r="FI28" i="5"/>
  <c r="J40" i="8"/>
  <c r="V42" i="4"/>
  <c r="V41" i="8" s="1"/>
  <c r="BR43" i="4"/>
  <c r="BR42" i="8" s="1"/>
  <c r="L40" i="8"/>
  <c r="X42" i="4"/>
  <c r="X41" i="8" s="1"/>
  <c r="BT43" i="4"/>
  <c r="BT42" i="8" s="1"/>
  <c r="FF28" i="4"/>
  <c r="FF26" i="4"/>
  <c r="FF27" i="4"/>
  <c r="FF22" i="4" s="1"/>
  <c r="FF20" i="4"/>
  <c r="H4" i="4"/>
  <c r="H14" i="1"/>
  <c r="BP16" i="4"/>
  <c r="BP16" i="1" s="1"/>
  <c r="T15" i="4"/>
  <c r="T15" i="1" s="1"/>
  <c r="DT42" i="1"/>
  <c r="DT80" i="8" s="1"/>
  <c r="DH79" i="8"/>
  <c r="DH43" i="1"/>
  <c r="DH81" i="8" s="1"/>
  <c r="DH42" i="1"/>
  <c r="DH80" i="8" s="1"/>
  <c r="EN7" i="3"/>
  <c r="EN5" i="3"/>
  <c r="EN6" i="3"/>
  <c r="EK79" i="8"/>
  <c r="EK45" i="1"/>
  <c r="EK83" i="8" s="1"/>
  <c r="EK42" i="1"/>
  <c r="EK80" i="8" s="1"/>
  <c r="EK43" i="1"/>
  <c r="EK81" i="8" s="1"/>
  <c r="EU41" i="2"/>
  <c r="EU23" i="2"/>
  <c r="EU22" i="2"/>
  <c r="EU22" i="1" s="1"/>
  <c r="EU21" i="2"/>
  <c r="EU20" i="1"/>
  <c r="EU41" i="1" s="1"/>
  <c r="EU14" i="2"/>
  <c r="DJ6" i="6"/>
  <c r="DJ7" i="6"/>
  <c r="DJ5" i="6"/>
  <c r="DJ5" i="1" s="1"/>
  <c r="EB15" i="6"/>
  <c r="EB15" i="1" s="1"/>
  <c r="EB4" i="6"/>
  <c r="EB16" i="6"/>
  <c r="EB16" i="1" s="1"/>
  <c r="EB17" i="6"/>
  <c r="EB17" i="1" s="1"/>
  <c r="DT17" i="6"/>
  <c r="DT16" i="6"/>
  <c r="DT16" i="1" s="1"/>
  <c r="DT15" i="6"/>
  <c r="DT15" i="1" s="1"/>
  <c r="DT4" i="6"/>
  <c r="EP6" i="3"/>
  <c r="EP5" i="3"/>
  <c r="EP7" i="3"/>
  <c r="EE44" i="4"/>
  <c r="EE43" i="8" s="1"/>
  <c r="DO5" i="4"/>
  <c r="DC6" i="4"/>
  <c r="DC6" i="1" s="1"/>
  <c r="DC5" i="4"/>
  <c r="DC5" i="1" s="1"/>
  <c r="DC4" i="1"/>
  <c r="EM5" i="4"/>
  <c r="EM6" i="4"/>
  <c r="EM7" i="4"/>
  <c r="FL23" i="6"/>
  <c r="FL21" i="6"/>
  <c r="FL14" i="6"/>
  <c r="FL41" i="6"/>
  <c r="BK44" i="4"/>
  <c r="BK43" i="8" s="1"/>
  <c r="EY23" i="3"/>
  <c r="EY21" i="3"/>
  <c r="EY41" i="3"/>
  <c r="EY14" i="3"/>
  <c r="EC14" i="6"/>
  <c r="EC21" i="6"/>
  <c r="EC21" i="1" s="1"/>
  <c r="EC41" i="6"/>
  <c r="EC23" i="6"/>
  <c r="EC23" i="1" s="1"/>
  <c r="EC20" i="1"/>
  <c r="EC41" i="1" s="1"/>
  <c r="DG4" i="6"/>
  <c r="DG16" i="6"/>
  <c r="DG16" i="1" s="1"/>
  <c r="DG15" i="6"/>
  <c r="DG15" i="1" s="1"/>
  <c r="DG17" i="6"/>
  <c r="DG14" i="1"/>
  <c r="FH23" i="6"/>
  <c r="FH21" i="6"/>
  <c r="FH14" i="6"/>
  <c r="FH41" i="6"/>
  <c r="DZ14" i="1"/>
  <c r="DZ4" i="6"/>
  <c r="DZ16" i="6"/>
  <c r="DZ16" i="1" s="1"/>
  <c r="DZ17" i="6"/>
  <c r="DZ17" i="1" s="1"/>
  <c r="DZ15" i="6"/>
  <c r="DZ15" i="1" s="1"/>
  <c r="ET23" i="5"/>
  <c r="ET21" i="5"/>
  <c r="ET41" i="5"/>
  <c r="ET14" i="5"/>
  <c r="FA21" i="2"/>
  <c r="FA22" i="2"/>
  <c r="FA23" i="2"/>
  <c r="FA41" i="2"/>
  <c r="FA14" i="2"/>
  <c r="N79" i="8"/>
  <c r="Z42" i="1"/>
  <c r="Z80" i="8" s="1"/>
  <c r="AD15" i="4"/>
  <c r="AD15" i="1" s="1"/>
  <c r="AD4" i="4"/>
  <c r="AP5" i="4" s="1"/>
  <c r="AP5" i="1" s="1"/>
  <c r="BZ16" i="4"/>
  <c r="BZ16" i="1" s="1"/>
  <c r="CL16" i="4"/>
  <c r="CL16" i="1" s="1"/>
  <c r="AD14" i="1"/>
  <c r="ES42" i="4"/>
  <c r="ES41" i="8" s="1"/>
  <c r="EN7" i="4"/>
  <c r="EN5" i="4"/>
  <c r="EN6" i="4"/>
  <c r="EV23" i="5"/>
  <c r="EV21" i="5"/>
  <c r="EV41" i="5"/>
  <c r="EV14" i="5"/>
  <c r="EM43" i="6"/>
  <c r="EM68" i="8" s="1"/>
  <c r="EM45" i="6"/>
  <c r="EM70" i="8" s="1"/>
  <c r="EM42" i="6"/>
  <c r="EM67" i="8" s="1"/>
  <c r="EM66" i="8"/>
  <c r="EU17" i="4"/>
  <c r="EU4" i="4"/>
  <c r="EU16" i="4"/>
  <c r="EU15" i="4"/>
  <c r="FA23" i="3"/>
  <c r="FA21" i="3"/>
  <c r="FA41" i="3"/>
  <c r="FA14" i="3"/>
  <c r="EV22" i="2"/>
  <c r="EV23" i="2"/>
  <c r="EV21" i="2"/>
  <c r="EV41" i="2"/>
  <c r="EV14" i="2"/>
  <c r="DA44" i="4"/>
  <c r="DA43" i="8" s="1"/>
  <c r="BV44" i="4"/>
  <c r="BV43" i="8" s="1"/>
  <c r="J79" i="8"/>
  <c r="V42" i="1"/>
  <c r="V80" i="8" s="1"/>
  <c r="BR43" i="1"/>
  <c r="BR81" i="8" s="1"/>
  <c r="DK16" i="6"/>
  <c r="DK16" i="1" s="1"/>
  <c r="DK17" i="6"/>
  <c r="DK15" i="6"/>
  <c r="DK15" i="1" s="1"/>
  <c r="DK4" i="6"/>
  <c r="DK14" i="1"/>
  <c r="EQ44" i="3"/>
  <c r="EQ30" i="8" s="1"/>
  <c r="EQ45" i="3"/>
  <c r="EQ31" i="8" s="1"/>
  <c r="EQ27" i="8"/>
  <c r="EQ42" i="3"/>
  <c r="EQ28" i="8" s="1"/>
  <c r="EF27" i="1"/>
  <c r="CO5" i="1"/>
  <c r="ER6" i="4"/>
  <c r="EK6" i="4"/>
  <c r="DA5" i="4"/>
  <c r="DA5" i="1" s="1"/>
  <c r="DA6" i="4"/>
  <c r="DA6" i="1" s="1"/>
  <c r="DA4" i="1"/>
  <c r="DT14" i="1"/>
  <c r="EM7" i="3"/>
  <c r="EM6" i="3"/>
  <c r="EM5" i="3"/>
  <c r="EZ26" i="6"/>
  <c r="FE20" i="5"/>
  <c r="FE28" i="5"/>
  <c r="FE27" i="5"/>
  <c r="FE22" i="5" s="1"/>
  <c r="FE26" i="5"/>
  <c r="FE28" i="3"/>
  <c r="FE26" i="3"/>
  <c r="FE20" i="3"/>
  <c r="FE27" i="3"/>
  <c r="FE22" i="3" s="1"/>
  <c r="FI27" i="2"/>
  <c r="FI26" i="2"/>
  <c r="FI28" i="2"/>
  <c r="FI20" i="2"/>
  <c r="K40" i="8"/>
  <c r="BS43" i="4"/>
  <c r="BS42" i="8" s="1"/>
  <c r="W42" i="4"/>
  <c r="W41" i="8" s="1"/>
  <c r="FH26" i="3"/>
  <c r="FH27" i="3"/>
  <c r="FH22" i="3" s="1"/>
  <c r="FH28" i="3"/>
  <c r="FH20" i="3"/>
  <c r="EH27" i="6"/>
  <c r="EH20" i="6"/>
  <c r="EH28" i="6"/>
  <c r="EH28" i="1" s="1"/>
  <c r="EH26" i="6"/>
  <c r="EH26" i="1" s="1"/>
  <c r="ET26" i="6"/>
  <c r="EH25" i="1"/>
  <c r="ED79" i="8"/>
  <c r="ED45" i="1"/>
  <c r="ED83" i="8" s="1"/>
  <c r="ED42" i="1"/>
  <c r="ED80" i="8" s="1"/>
  <c r="ED43" i="1"/>
  <c r="ED81" i="8" s="1"/>
  <c r="DV22" i="6"/>
  <c r="DV22" i="1" s="1"/>
  <c r="DV27" i="1"/>
  <c r="EY21" i="2"/>
  <c r="EY23" i="2"/>
  <c r="EY22" i="2"/>
  <c r="EY41" i="2"/>
  <c r="EY14" i="2"/>
  <c r="FN45" i="6"/>
  <c r="FN70" i="8" s="1"/>
  <c r="FN66" i="8"/>
  <c r="FN42" i="6"/>
  <c r="FN67" i="8" s="1"/>
  <c r="AF15" i="4"/>
  <c r="AF15" i="1" s="1"/>
  <c r="AF4" i="4"/>
  <c r="AR15" i="4"/>
  <c r="AR15" i="1" s="1"/>
  <c r="AF14" i="1"/>
  <c r="CN16" i="4"/>
  <c r="CN16" i="1" s="1"/>
  <c r="CB16" i="4"/>
  <c r="CB16" i="1" s="1"/>
  <c r="FB4" i="2"/>
  <c r="FB17" i="2"/>
  <c r="FB15" i="2"/>
  <c r="FB16" i="2"/>
  <c r="Y42" i="1"/>
  <c r="Y80" i="8" s="1"/>
  <c r="M79" i="8"/>
  <c r="BU43" i="1"/>
  <c r="BU81" i="8" s="1"/>
  <c r="DT45" i="1"/>
  <c r="DT83" i="8" s="1"/>
  <c r="DT79" i="8"/>
  <c r="DT43" i="1"/>
  <c r="DT81" i="8" s="1"/>
  <c r="DZ7" i="3"/>
  <c r="DZ5" i="3"/>
  <c r="DZ6" i="3"/>
  <c r="EO6" i="3"/>
  <c r="EO7" i="3"/>
  <c r="EO5" i="3"/>
  <c r="EE21" i="6"/>
  <c r="EE21" i="1" s="1"/>
  <c r="EE41" i="6"/>
  <c r="EQ21" i="6"/>
  <c r="EE23" i="6"/>
  <c r="EE23" i="1" s="1"/>
  <c r="EE14" i="6"/>
  <c r="EA79" i="8"/>
  <c r="EA45" i="1"/>
  <c r="EA83" i="8" s="1"/>
  <c r="EA43" i="1"/>
  <c r="EA81" i="8" s="1"/>
  <c r="EA42" i="1"/>
  <c r="EA80" i="8" s="1"/>
  <c r="AK15" i="4"/>
  <c r="AK15" i="1" s="1"/>
  <c r="AK4" i="4"/>
  <c r="AW15" i="4"/>
  <c r="AW15" i="1" s="1"/>
  <c r="CS16" i="4"/>
  <c r="CS16" i="1" s="1"/>
  <c r="AK14" i="1"/>
  <c r="ET45" i="3"/>
  <c r="ET31" i="8" s="1"/>
  <c r="ET27" i="8"/>
  <c r="ET44" i="3"/>
  <c r="ET30" i="8" s="1"/>
  <c r="ET42" i="3"/>
  <c r="ET28" i="8" s="1"/>
  <c r="ET43" i="3"/>
  <c r="ET29" i="8" s="1"/>
  <c r="DW6" i="4"/>
  <c r="DI4" i="1"/>
  <c r="DI5" i="6"/>
  <c r="DI5" i="1" s="1"/>
  <c r="DI7" i="6"/>
  <c r="DI6" i="6"/>
  <c r="N4" i="4"/>
  <c r="N14" i="1"/>
  <c r="Z15" i="4"/>
  <c r="Z15" i="1" s="1"/>
  <c r="BV5" i="4"/>
  <c r="BV5" i="1" s="1"/>
  <c r="BV4" i="1"/>
  <c r="AH79" i="8"/>
  <c r="AH42" i="1"/>
  <c r="AH80" i="8" s="1"/>
  <c r="AT42" i="1"/>
  <c r="AT80" i="8" s="1"/>
  <c r="CD43" i="1"/>
  <c r="CD81" i="8" s="1"/>
  <c r="CP43" i="1"/>
  <c r="CP81" i="8" s="1"/>
  <c r="C79" i="8"/>
  <c r="FG5" i="6"/>
  <c r="FG7" i="6"/>
  <c r="CF44" i="4"/>
  <c r="CF43" i="8" s="1"/>
  <c r="FI4" i="6"/>
  <c r="FI15" i="6"/>
  <c r="FI16" i="6"/>
  <c r="FI17" i="6"/>
  <c r="EF17" i="3"/>
  <c r="EF4" i="3"/>
  <c r="ER5" i="3" s="1"/>
  <c r="EF16" i="3"/>
  <c r="EF15" i="3"/>
  <c r="DS45" i="1"/>
  <c r="DS83" i="8" s="1"/>
  <c r="DS79" i="8"/>
  <c r="DS42" i="1"/>
  <c r="DS80" i="8" s="1"/>
  <c r="DS43" i="1"/>
  <c r="DS81" i="8" s="1"/>
  <c r="J4" i="4"/>
  <c r="J14" i="1"/>
  <c r="BR16" i="4"/>
  <c r="BR16" i="1" s="1"/>
  <c r="V15" i="4"/>
  <c r="V15" i="1" s="1"/>
  <c r="EF22" i="1"/>
  <c r="EG22" i="1"/>
  <c r="EM22" i="5"/>
  <c r="EM22" i="1" s="1"/>
  <c r="EM27" i="1"/>
  <c r="D79" i="8"/>
  <c r="P42" i="1"/>
  <c r="P80" i="8" s="1"/>
  <c r="BL43" i="1"/>
  <c r="BL81" i="8" s="1"/>
  <c r="EK42" i="5"/>
  <c r="EK54" i="8" s="1"/>
  <c r="EK53" i="8"/>
  <c r="EK44" i="5"/>
  <c r="EK56" i="8" s="1"/>
  <c r="EK43" i="5"/>
  <c r="EK55" i="8" s="1"/>
  <c r="EK45" i="5"/>
  <c r="EK57" i="8" s="1"/>
  <c r="FD27" i="5"/>
  <c r="FD22" i="5" s="1"/>
  <c r="FD26" i="5"/>
  <c r="FD20" i="5"/>
  <c r="FD28" i="5"/>
  <c r="AH40" i="8"/>
  <c r="AH42" i="4"/>
  <c r="AH41" i="8" s="1"/>
  <c r="CP43" i="4"/>
  <c r="CP42" i="8" s="1"/>
  <c r="CD43" i="4"/>
  <c r="CD42" i="8" s="1"/>
  <c r="AT42" i="4"/>
  <c r="AT41" i="8" s="1"/>
  <c r="AG42" i="4"/>
  <c r="AG41" i="8" s="1"/>
  <c r="AG40" i="8"/>
  <c r="CC43" i="4"/>
  <c r="CC42" i="8" s="1"/>
  <c r="AS42" i="4"/>
  <c r="AS41" i="8" s="1"/>
  <c r="CO43" i="4"/>
  <c r="CO42" i="8" s="1"/>
  <c r="D40" i="8"/>
  <c r="BL43" i="4"/>
  <c r="BL42" i="8" s="1"/>
  <c r="P42" i="4"/>
  <c r="P41" i="8" s="1"/>
  <c r="DM42" i="6"/>
  <c r="DM67" i="8" s="1"/>
  <c r="DM45" i="6"/>
  <c r="DM43" i="6"/>
  <c r="DM68" i="8" s="1"/>
  <c r="DM66" i="8"/>
  <c r="GH27" i="3"/>
  <c r="GE27" i="3"/>
  <c r="ED4" i="6"/>
  <c r="ED17" i="6"/>
  <c r="ED17" i="1" s="1"/>
  <c r="ED16" i="6"/>
  <c r="ED16" i="1" s="1"/>
  <c r="ED15" i="6"/>
  <c r="ED15" i="1" s="1"/>
  <c r="ED14" i="1"/>
  <c r="DH16" i="6"/>
  <c r="DH16" i="1" s="1"/>
  <c r="DH15" i="6"/>
  <c r="DH15" i="1" s="1"/>
  <c r="DH4" i="6"/>
  <c r="DH17" i="6"/>
  <c r="DH14" i="1"/>
  <c r="EE6" i="4"/>
  <c r="EE5" i="4"/>
  <c r="EE7" i="4"/>
  <c r="EL6" i="3"/>
  <c r="EL7" i="3"/>
  <c r="EL5" i="3"/>
  <c r="CZ5" i="4"/>
  <c r="CZ5" i="1" s="1"/>
  <c r="CZ6" i="4"/>
  <c r="CZ6" i="1" s="1"/>
  <c r="CZ4" i="1"/>
  <c r="ER21" i="5"/>
  <c r="ER23" i="5"/>
  <c r="ER41" i="5"/>
  <c r="ER14" i="5"/>
  <c r="DY17" i="6"/>
  <c r="DY17" i="1" s="1"/>
  <c r="DY15" i="6"/>
  <c r="DY15" i="1" s="1"/>
  <c r="DY4" i="6"/>
  <c r="DY16" i="6"/>
  <c r="DY16" i="1" s="1"/>
  <c r="Y15" i="4"/>
  <c r="Y15" i="1" s="1"/>
  <c r="M4" i="4"/>
  <c r="M14" i="1"/>
  <c r="BU16" i="4"/>
  <c r="BU16" i="1" s="1"/>
  <c r="AG42" i="1"/>
  <c r="AG80" i="8" s="1"/>
  <c r="AG79" i="8"/>
  <c r="CO43" i="1"/>
  <c r="CO81" i="8" s="1"/>
  <c r="CC43" i="1"/>
  <c r="CC81" i="8" s="1"/>
  <c r="AS42" i="1"/>
  <c r="AS80" i="8" s="1"/>
  <c r="EE27" i="1"/>
  <c r="FM23" i="6"/>
  <c r="FM21" i="6"/>
  <c r="FM14" i="6"/>
  <c r="FM41" i="6"/>
  <c r="EQ43" i="3"/>
  <c r="EQ29" i="8" s="1"/>
  <c r="EE27" i="8"/>
  <c r="EE43" i="3"/>
  <c r="EE29" i="8" s="1"/>
  <c r="EE45" i="3"/>
  <c r="EE31" i="8" s="1"/>
  <c r="EE42" i="3"/>
  <c r="EE28" i="8" s="1"/>
  <c r="EE44" i="3"/>
  <c r="EE30" i="8" s="1"/>
  <c r="FF20" i="6"/>
  <c r="FF26" i="6"/>
  <c r="FF27" i="6"/>
  <c r="FF22" i="6" s="1"/>
  <c r="FF28" i="6"/>
  <c r="EZ41" i="3"/>
  <c r="EZ21" i="3"/>
  <c r="EZ23" i="3"/>
  <c r="EZ14" i="3"/>
  <c r="FB23" i="3"/>
  <c r="FB21" i="3"/>
  <c r="FB41" i="3"/>
  <c r="FB14" i="3"/>
  <c r="EX23" i="2"/>
  <c r="EX22" i="2"/>
  <c r="EX21" i="2"/>
  <c r="EX41" i="2"/>
  <c r="EX14" i="2"/>
  <c r="EX23" i="3"/>
  <c r="EX21" i="3"/>
  <c r="EX41" i="3"/>
  <c r="EX14" i="3"/>
  <c r="FM23" i="2"/>
  <c r="FM21" i="2"/>
  <c r="FM22" i="2"/>
  <c r="FM14" i="2"/>
  <c r="FM41" i="2"/>
  <c r="AE79" i="8"/>
  <c r="AE42" i="1"/>
  <c r="AE80" i="8" s="1"/>
  <c r="CM43" i="1"/>
  <c r="CM81" i="8" s="1"/>
  <c r="AQ42" i="1"/>
  <c r="AQ80" i="8" s="1"/>
  <c r="EU21" i="3"/>
  <c r="EU23" i="3"/>
  <c r="EU41" i="3"/>
  <c r="EU14" i="3"/>
  <c r="O15" i="4"/>
  <c r="O15" i="1" s="1"/>
  <c r="C4" i="4"/>
  <c r="C4" i="1" s="1"/>
  <c r="C14" i="1"/>
  <c r="DX5" i="3"/>
  <c r="DX7" i="3"/>
  <c r="DX6" i="3"/>
  <c r="BK16" i="4"/>
  <c r="BK16" i="1" s="1"/>
  <c r="CA44" i="4"/>
  <c r="CA43" i="8" s="1"/>
  <c r="ER28" i="1"/>
  <c r="DS16" i="6"/>
  <c r="DS16" i="1" s="1"/>
  <c r="DS17" i="6"/>
  <c r="DS15" i="6"/>
  <c r="DS15" i="1" s="1"/>
  <c r="DS4" i="6"/>
  <c r="DS14" i="1"/>
  <c r="D4" i="4"/>
  <c r="D14" i="1"/>
  <c r="BL16" i="4"/>
  <c r="BL16" i="1" s="1"/>
  <c r="P15" i="4"/>
  <c r="P15" i="1" s="1"/>
  <c r="ET26" i="1"/>
  <c r="FM28" i="3"/>
  <c r="FM20" i="3"/>
  <c r="FM27" i="3"/>
  <c r="FM22" i="3" s="1"/>
  <c r="FM26" i="3"/>
  <c r="FG26" i="3"/>
  <c r="FG27" i="3"/>
  <c r="FG22" i="3" s="1"/>
  <c r="FG28" i="3"/>
  <c r="FG20" i="3"/>
  <c r="AK42" i="4"/>
  <c r="AK41" i="8" s="1"/>
  <c r="AK40" i="8"/>
  <c r="CS43" i="4"/>
  <c r="CS42" i="8" s="1"/>
  <c r="AW42" i="4"/>
  <c r="AW41" i="8" s="1"/>
  <c r="AI42" i="4"/>
  <c r="AI41" i="8" s="1"/>
  <c r="AI40" i="8"/>
  <c r="CQ43" i="4"/>
  <c r="CQ42" i="8" s="1"/>
  <c r="CE43" i="4"/>
  <c r="CE42" i="8" s="1"/>
  <c r="AU42" i="4"/>
  <c r="AU41" i="8" s="1"/>
  <c r="DG42" i="6"/>
  <c r="DG67" i="8" s="1"/>
  <c r="DG45" i="6"/>
  <c r="DG43" i="6"/>
  <c r="DG68" i="8" s="1"/>
  <c r="DG66" i="8"/>
  <c r="GD27" i="3"/>
  <c r="EN20" i="6"/>
  <c r="EZ21" i="6" s="1"/>
  <c r="EN26" i="6"/>
  <c r="EN26" i="1" s="1"/>
  <c r="EN27" i="6"/>
  <c r="EN28" i="6"/>
  <c r="EN28" i="1" s="1"/>
  <c r="EN25" i="1"/>
  <c r="AJ79" i="8"/>
  <c r="AJ42" i="1"/>
  <c r="AJ80" i="8" s="1"/>
  <c r="AV42" i="1"/>
  <c r="AV80" i="8" s="1"/>
  <c r="CR43" i="1"/>
  <c r="CR81" i="8" s="1"/>
  <c r="EQ44" i="4"/>
  <c r="EQ43" i="8" s="1"/>
  <c r="FA23" i="5"/>
  <c r="FA14" i="5"/>
  <c r="FA41" i="5"/>
  <c r="FN17" i="6"/>
  <c r="FN4" i="6"/>
  <c r="FN15" i="6"/>
  <c r="EX45" i="6"/>
  <c r="EX70" i="8" s="1"/>
  <c r="EX66" i="8"/>
  <c r="EB66" i="8"/>
  <c r="EB42" i="6"/>
  <c r="EB67" i="8" s="1"/>
  <c r="EB43" i="6"/>
  <c r="EB68" i="8" s="1"/>
  <c r="EB45" i="6"/>
  <c r="EB70" i="8" s="1"/>
  <c r="EB14" i="1"/>
  <c r="EI22" i="6"/>
  <c r="EI22" i="1" s="1"/>
  <c r="EI27" i="1"/>
  <c r="EW21" i="2"/>
  <c r="EW23" i="2"/>
  <c r="EW41" i="2"/>
  <c r="EW22" i="2"/>
  <c r="EW14" i="2"/>
  <c r="CV44" i="4"/>
  <c r="CV43" i="8" s="1"/>
  <c r="EE22" i="1"/>
  <c r="DL6" i="4"/>
  <c r="CM5" i="4"/>
  <c r="CM5" i="1" s="1"/>
  <c r="EV23" i="6"/>
  <c r="EV41" i="6"/>
  <c r="EV14" i="6"/>
  <c r="FA23" i="6"/>
  <c r="FA14" i="6"/>
  <c r="FA41" i="6"/>
  <c r="FA21" i="6"/>
  <c r="GL23" i="2"/>
  <c r="GL14" i="2"/>
  <c r="G79" i="8"/>
  <c r="S42" i="1"/>
  <c r="S80" i="8" s="1"/>
  <c r="BO43" i="1"/>
  <c r="BO81" i="8" s="1"/>
  <c r="EE4" i="3"/>
  <c r="EE16" i="3"/>
  <c r="EE15" i="3"/>
  <c r="EE17" i="3"/>
  <c r="EE14" i="1"/>
  <c r="DZ43" i="6"/>
  <c r="DZ68" i="8" s="1"/>
  <c r="DZ45" i="6"/>
  <c r="DZ70" i="8" s="1"/>
  <c r="DZ42" i="6"/>
  <c r="DZ67" i="8" s="1"/>
  <c r="DZ66" i="8"/>
  <c r="DQ4" i="1"/>
  <c r="DQ7" i="6"/>
  <c r="DQ6" i="6"/>
  <c r="DQ6" i="1" s="1"/>
  <c r="DQ5" i="6"/>
  <c r="DQ5" i="1" s="1"/>
  <c r="FE23" i="6"/>
  <c r="FE21" i="6"/>
  <c r="FE14" i="6"/>
  <c r="FE41" i="6"/>
  <c r="ES28" i="1"/>
  <c r="DR79" i="8"/>
  <c r="DR42" i="1"/>
  <c r="DR80" i="8" s="1"/>
  <c r="DR43" i="1"/>
  <c r="DR81" i="8" s="1"/>
  <c r="DR45" i="1"/>
  <c r="DR83" i="8" s="1"/>
  <c r="AX5" i="3"/>
  <c r="BJ5" i="3"/>
  <c r="BJ5" i="1" s="1"/>
  <c r="DF6" i="3"/>
  <c r="CH6" i="3"/>
  <c r="CT6" i="3"/>
  <c r="BV6" i="3"/>
  <c r="AX4" i="1"/>
  <c r="DJ4" i="1"/>
  <c r="CF4" i="1"/>
  <c r="CF5" i="4"/>
  <c r="CF5" i="1" s="1"/>
  <c r="EJ5" i="4"/>
  <c r="EJ7" i="4"/>
  <c r="EJ6" i="4"/>
  <c r="CN5" i="1"/>
  <c r="DS6" i="4"/>
  <c r="BK5" i="4"/>
  <c r="BK5" i="1" s="1"/>
  <c r="BK4" i="1"/>
  <c r="BW5" i="4"/>
  <c r="BW5" i="1" s="1"/>
  <c r="DP16" i="1"/>
  <c r="ER41" i="2"/>
  <c r="ER23" i="2"/>
  <c r="ER21" i="2"/>
  <c r="ER22" i="2"/>
  <c r="ER22" i="1" s="1"/>
  <c r="ER20" i="1"/>
  <c r="ER41" i="1" s="1"/>
  <c r="ER14" i="2"/>
  <c r="AC42" i="1"/>
  <c r="AC80" i="8" s="1"/>
  <c r="AC79" i="8"/>
  <c r="AO42" i="1"/>
  <c r="AO80" i="8" s="1"/>
  <c r="CK43" i="1"/>
  <c r="CK81" i="8" s="1"/>
  <c r="BM43" i="1"/>
  <c r="BM81" i="8" s="1"/>
  <c r="BY43" i="1"/>
  <c r="BY81" i="8" s="1"/>
  <c r="AL79" i="8"/>
  <c r="AL42" i="1"/>
  <c r="AL80" i="8" s="1"/>
  <c r="CH43" i="1"/>
  <c r="CH81" i="8" s="1"/>
  <c r="CT43" i="1"/>
  <c r="CT81" i="8" s="1"/>
  <c r="BX5" i="1"/>
  <c r="DI6" i="1"/>
  <c r="EZ23" i="6"/>
  <c r="EZ14" i="6"/>
  <c r="EZ41" i="6"/>
  <c r="EK16" i="5"/>
  <c r="EK15" i="5"/>
  <c r="EK4" i="5"/>
  <c r="EK17" i="5"/>
  <c r="DF44" i="4"/>
  <c r="DF43" i="8" s="1"/>
  <c r="AP4" i="1"/>
  <c r="FK26" i="2"/>
  <c r="FK27" i="2"/>
  <c r="FK28" i="2"/>
  <c r="FK20" i="2"/>
  <c r="FL26" i="2"/>
  <c r="FL27" i="2"/>
  <c r="FL28" i="2"/>
  <c r="FL20" i="2"/>
  <c r="FH20" i="2"/>
  <c r="FH27" i="2"/>
  <c r="FH28" i="2"/>
  <c r="FH26" i="2"/>
  <c r="FM26" i="5"/>
  <c r="FM27" i="5"/>
  <c r="FM22" i="5" s="1"/>
  <c r="FM20" i="5"/>
  <c r="FM28" i="5"/>
  <c r="FF27" i="3"/>
  <c r="FF22" i="3" s="1"/>
  <c r="FF26" i="3"/>
  <c r="FF28" i="3"/>
  <c r="FF20" i="3"/>
  <c r="FC28" i="5"/>
  <c r="FC20" i="5"/>
  <c r="FC27" i="5"/>
  <c r="FC22" i="5" s="1"/>
  <c r="FC26" i="5"/>
  <c r="AP42" i="4"/>
  <c r="AP41" i="8" s="1"/>
  <c r="AD40" i="8"/>
  <c r="AD42" i="4"/>
  <c r="AD41" i="8" s="1"/>
  <c r="CL43" i="4"/>
  <c r="CL42" i="8" s="1"/>
  <c r="BZ43" i="4"/>
  <c r="BZ42" i="8" s="1"/>
  <c r="G40" i="8"/>
  <c r="S42" i="4"/>
  <c r="S41" i="8" s="1"/>
  <c r="BO43" i="4"/>
  <c r="BO42" i="8" s="1"/>
  <c r="H40" i="8"/>
  <c r="T42" i="4"/>
  <c r="T41" i="8" s="1"/>
  <c r="BP43" i="4"/>
  <c r="BP42" i="8" s="1"/>
  <c r="DH43" i="6"/>
  <c r="DH68" i="8" s="1"/>
  <c r="DH66" i="8"/>
  <c r="DH42" i="6"/>
  <c r="DH67" i="8" s="1"/>
  <c r="DH45" i="6"/>
  <c r="EV26" i="6"/>
  <c r="EJ20" i="6"/>
  <c r="EJ27" i="6"/>
  <c r="EJ28" i="6"/>
  <c r="EJ28" i="1" s="1"/>
  <c r="EJ26" i="6"/>
  <c r="EJ26" i="1" s="1"/>
  <c r="EJ25" i="1"/>
  <c r="FR27" i="6"/>
  <c r="FR22" i="6" s="1"/>
  <c r="CG43" i="4"/>
  <c r="CG42" i="8" s="1"/>
  <c r="K79" i="8"/>
  <c r="BS43" i="1"/>
  <c r="BS81" i="8" s="1"/>
  <c r="W42" i="1"/>
  <c r="W80" i="8" s="1"/>
  <c r="ED45" i="6"/>
  <c r="ED70" i="8" s="1"/>
  <c r="ED66" i="8"/>
  <c r="ED42" i="6"/>
  <c r="ED67" i="8" s="1"/>
  <c r="DF5" i="4"/>
  <c r="DF5" i="1" s="1"/>
  <c r="DF6" i="4"/>
  <c r="DF6" i="1" s="1"/>
  <c r="DF4" i="1"/>
  <c r="ES14" i="5"/>
  <c r="ES41" i="5"/>
  <c r="ES21" i="5"/>
  <c r="ES23" i="5"/>
  <c r="EZ22" i="2"/>
  <c r="EZ21" i="2"/>
  <c r="EZ41" i="2"/>
  <c r="EZ23" i="2"/>
  <c r="EZ14" i="2"/>
  <c r="EK45" i="6"/>
  <c r="EK70" i="8" s="1"/>
  <c r="EK66" i="8"/>
  <c r="EK43" i="6"/>
  <c r="EK68" i="8" s="1"/>
  <c r="EK42" i="6"/>
  <c r="EK67" i="8" s="1"/>
  <c r="AG4" i="4"/>
  <c r="AG15" i="4"/>
  <c r="AG15" i="1" s="1"/>
  <c r="AS15" i="4"/>
  <c r="AS15" i="1" s="1"/>
  <c r="CO16" i="4"/>
  <c r="CO16" i="1" s="1"/>
  <c r="AG14" i="1"/>
  <c r="CC16" i="4"/>
  <c r="CC16" i="1" s="1"/>
  <c r="EB43" i="1"/>
  <c r="EB81" i="8" s="1"/>
  <c r="EB79" i="8"/>
  <c r="EB45" i="1"/>
  <c r="EB83" i="8" s="1"/>
  <c r="EB42" i="1"/>
  <c r="EB80" i="8" s="1"/>
  <c r="DV6" i="4"/>
  <c r="BN5" i="4"/>
  <c r="BN5" i="1" s="1"/>
  <c r="BN4" i="1"/>
  <c r="DL5" i="4"/>
  <c r="DV7" i="3"/>
  <c r="DV6" i="3"/>
  <c r="DV5" i="3"/>
  <c r="CF43" i="1"/>
  <c r="CF81" i="8" s="1"/>
  <c r="EM44" i="4"/>
  <c r="EM43" i="8" s="1"/>
  <c r="G4" i="4"/>
  <c r="G14" i="1"/>
  <c r="S15" i="4"/>
  <c r="S15" i="1" s="1"/>
  <c r="BO16" i="4"/>
  <c r="BO16" i="1" s="1"/>
  <c r="EG17" i="4"/>
  <c r="EG4" i="4"/>
  <c r="EG16" i="4"/>
  <c r="EG15" i="4"/>
  <c r="ES26" i="1"/>
  <c r="ES23" i="3"/>
  <c r="ES41" i="3"/>
  <c r="ES21" i="3"/>
  <c r="ES14" i="3"/>
  <c r="CA16" i="4"/>
  <c r="CA16" i="1" s="1"/>
  <c r="AE15" i="4"/>
  <c r="AE15" i="1" s="1"/>
  <c r="AE4" i="4"/>
  <c r="AQ15" i="4"/>
  <c r="AQ15" i="1" s="1"/>
  <c r="CM16" i="4"/>
  <c r="CM16" i="1" s="1"/>
  <c r="AE14" i="1"/>
  <c r="DY7" i="3"/>
  <c r="DY6" i="3"/>
  <c r="DY5" i="3"/>
  <c r="DY4" i="1"/>
  <c r="DJ6" i="4"/>
  <c r="EY21" i="5"/>
  <c r="EY23" i="5"/>
  <c r="EY14" i="5"/>
  <c r="EY41" i="5"/>
  <c r="EW23" i="5"/>
  <c r="EW21" i="5"/>
  <c r="EW41" i="5"/>
  <c r="EW14" i="5"/>
  <c r="AH4" i="4"/>
  <c r="AH15" i="4"/>
  <c r="AH15" i="1" s="1"/>
  <c r="AT15" i="4"/>
  <c r="AT15" i="1" s="1"/>
  <c r="CP16" i="4"/>
  <c r="CP16" i="1" s="1"/>
  <c r="AH14" i="1"/>
  <c r="CD16" i="4"/>
  <c r="CD16" i="1" s="1"/>
  <c r="AI42" i="1"/>
  <c r="AI80" i="8" s="1"/>
  <c r="AI79" i="8"/>
  <c r="AU42" i="1"/>
  <c r="AU80" i="8" s="1"/>
  <c r="CQ43" i="1"/>
  <c r="CQ81" i="8" s="1"/>
  <c r="CE43" i="1"/>
  <c r="CE81" i="8" s="1"/>
  <c r="L79" i="8"/>
  <c r="X42" i="1"/>
  <c r="X80" i="8" s="1"/>
  <c r="BT43" i="1"/>
  <c r="BT81" i="8" s="1"/>
  <c r="EK7" i="3"/>
  <c r="EK5" i="3"/>
  <c r="EK6" i="3"/>
  <c r="DP4" i="1"/>
  <c r="DP7" i="6"/>
  <c r="DP6" i="6"/>
  <c r="DP6" i="1" s="1"/>
  <c r="DP5" i="6"/>
  <c r="DP5" i="1" s="1"/>
  <c r="ER26" i="1"/>
  <c r="FB23" i="5"/>
  <c r="FB14" i="5"/>
  <c r="FB41" i="5"/>
  <c r="FD45" i="6"/>
  <c r="FD70" i="8" s="1"/>
  <c r="FD42" i="6"/>
  <c r="FD67" i="8" s="1"/>
  <c r="FD66" i="8"/>
  <c r="F79" i="8"/>
  <c r="R42" i="1"/>
  <c r="R80" i="8" s="1"/>
  <c r="AC4" i="4"/>
  <c r="AC15" i="4"/>
  <c r="AC15" i="1" s="1"/>
  <c r="BY16" i="4"/>
  <c r="BY16" i="1" s="1"/>
  <c r="AC14" i="1"/>
  <c r="AO15" i="4"/>
  <c r="AO15" i="1" s="1"/>
  <c r="CK16" i="4"/>
  <c r="CK16" i="1" s="1"/>
  <c r="BM16" i="4"/>
  <c r="BM16" i="1" s="1"/>
  <c r="BW43" i="1"/>
  <c r="BW81" i="8" s="1"/>
  <c r="AA42" i="1"/>
  <c r="AA80" i="8" s="1"/>
  <c r="AA79" i="8"/>
  <c r="CI43" i="1"/>
  <c r="CI81" i="8" s="1"/>
  <c r="AM42" i="1"/>
  <c r="AM80" i="8" s="1"/>
  <c r="AL4" i="4"/>
  <c r="AL15" i="4"/>
  <c r="AL15" i="1" s="1"/>
  <c r="AL14" i="1"/>
  <c r="CH16" i="4"/>
  <c r="CH16" i="1" s="1"/>
  <c r="AX15" i="4"/>
  <c r="AX15" i="1" s="1"/>
  <c r="CT16" i="4"/>
  <c r="CT16" i="1" s="1"/>
  <c r="DW79" i="8"/>
  <c r="DW42" i="1"/>
  <c r="DW80" i="8" s="1"/>
  <c r="DW43" i="1"/>
  <c r="DW81" i="8" s="1"/>
  <c r="DW45" i="1"/>
  <c r="DW83" i="8" s="1"/>
  <c r="BX6" i="1"/>
  <c r="EB6" i="4"/>
  <c r="DT6" i="3"/>
  <c r="DT7" i="3"/>
  <c r="DT5" i="3"/>
  <c r="DM79" i="8"/>
  <c r="DM42" i="1"/>
  <c r="DM80" i="8" s="1"/>
  <c r="DM43" i="1"/>
  <c r="DM81" i="8" s="1"/>
  <c r="ET28" i="1"/>
  <c r="FC27" i="3"/>
  <c r="FC22" i="3" s="1"/>
  <c r="FC26" i="3"/>
  <c r="FC28" i="3"/>
  <c r="FC20" i="3"/>
  <c r="FL20" i="5"/>
  <c r="FL26" i="5"/>
  <c r="FL28" i="5"/>
  <c r="FL27" i="5"/>
  <c r="FL22" i="5" s="1"/>
  <c r="N40" i="8"/>
  <c r="Z42" i="4"/>
  <c r="Z41" i="8" s="1"/>
  <c r="F40" i="8"/>
  <c r="R42" i="4"/>
  <c r="R41" i="8" s="1"/>
  <c r="C40" i="8"/>
  <c r="DT44" i="4"/>
  <c r="DT43" i="8" s="1"/>
  <c r="DY44" i="4"/>
  <c r="DY43" i="8" s="1"/>
  <c r="DJ44" i="4"/>
  <c r="DJ43" i="8" s="1"/>
  <c r="DM44" i="4"/>
  <c r="DM43" i="8" s="1"/>
  <c r="EA44" i="4"/>
  <c r="EA43" i="8" s="1"/>
  <c r="DX44" i="4"/>
  <c r="DX43" i="8" s="1"/>
  <c r="CP44" i="4"/>
  <c r="CP43" i="8" s="1"/>
  <c r="DN44" i="4"/>
  <c r="DN43" i="8" s="1"/>
  <c r="CD44" i="4"/>
  <c r="CD43" i="8" s="1"/>
  <c r="CI44" i="4"/>
  <c r="CI43" i="8" s="1"/>
  <c r="DH44" i="4"/>
  <c r="DH43" i="8" s="1"/>
  <c r="CH44" i="4"/>
  <c r="CH43" i="8" s="1"/>
  <c r="DV44" i="4"/>
  <c r="DV43" i="8" s="1"/>
  <c r="EF44" i="4"/>
  <c r="EF43" i="8" s="1"/>
  <c r="EO44" i="4"/>
  <c r="EO43" i="8" s="1"/>
  <c r="CW44" i="4"/>
  <c r="CW43" i="8" s="1"/>
  <c r="CB44" i="4"/>
  <c r="CB43" i="8" s="1"/>
  <c r="CG44" i="4"/>
  <c r="CG43" i="8" s="1"/>
  <c r="CT44" i="4"/>
  <c r="CT43" i="8" s="1"/>
  <c r="BY44" i="4"/>
  <c r="BY43" i="8" s="1"/>
  <c r="DK44" i="4"/>
  <c r="DK43" i="8" s="1"/>
  <c r="DI44" i="4"/>
  <c r="DI43" i="8" s="1"/>
  <c r="DU44" i="4"/>
  <c r="DU43" i="8" s="1"/>
  <c r="DZ44" i="4"/>
  <c r="DZ43" i="8" s="1"/>
  <c r="CO44" i="4"/>
  <c r="CO43" i="8" s="1"/>
  <c r="CR44" i="4"/>
  <c r="CR43" i="8" s="1"/>
  <c r="DE44" i="4"/>
  <c r="DE43" i="8" s="1"/>
  <c r="BT44" i="4"/>
  <c r="BT43" i="8" s="1"/>
  <c r="CL44" i="4"/>
  <c r="CL43" i="8" s="1"/>
  <c r="DW44" i="4"/>
  <c r="DW43" i="8" s="1"/>
  <c r="EB44" i="4"/>
  <c r="EB43" i="8" s="1"/>
  <c r="DR44" i="4"/>
  <c r="DR43" i="8" s="1"/>
  <c r="BR44" i="4"/>
  <c r="BR43" i="8" s="1"/>
  <c r="CQ44" i="4"/>
  <c r="CQ43" i="8" s="1"/>
  <c r="CS44" i="4"/>
  <c r="CS43" i="8" s="1"/>
  <c r="CJ44" i="4"/>
  <c r="CJ43" i="8" s="1"/>
  <c r="CK44" i="4"/>
  <c r="CK43" i="8" s="1"/>
  <c r="BL44" i="4"/>
  <c r="BL43" i="8" s="1"/>
  <c r="BP44" i="4"/>
  <c r="BP43" i="8" s="1"/>
  <c r="EH44" i="4"/>
  <c r="EH43" i="8" s="1"/>
  <c r="BW44" i="4"/>
  <c r="BW43" i="8" s="1"/>
  <c r="BS44" i="4"/>
  <c r="BS43" i="8" s="1"/>
  <c r="DL44" i="4"/>
  <c r="DL43" i="8" s="1"/>
  <c r="DQ44" i="4"/>
  <c r="DQ43" i="8" s="1"/>
  <c r="CX44" i="4"/>
  <c r="CX43" i="8" s="1"/>
  <c r="CM44" i="4"/>
  <c r="CM43" i="8" s="1"/>
  <c r="BZ44" i="4"/>
  <c r="BZ43" i="8" s="1"/>
  <c r="BU44" i="4"/>
  <c r="BU43" i="8" s="1"/>
  <c r="CC44" i="4"/>
  <c r="CC43" i="8" s="1"/>
  <c r="EK44" i="4"/>
  <c r="EK43" i="8" s="1"/>
  <c r="BM44" i="4"/>
  <c r="BM43" i="8" s="1"/>
  <c r="ET44" i="4"/>
  <c r="ET43" i="8" s="1"/>
  <c r="BO44" i="4"/>
  <c r="BO43" i="8" s="1"/>
  <c r="BX44" i="4"/>
  <c r="BX43" i="8" s="1"/>
  <c r="CE44" i="4"/>
  <c r="CE43" i="8" s="1"/>
  <c r="DP44" i="4"/>
  <c r="DP43" i="8" s="1"/>
  <c r="DO44" i="4"/>
  <c r="DO43" i="8" s="1"/>
  <c r="ED44" i="4"/>
  <c r="ED43" i="8" s="1"/>
  <c r="DS44" i="4"/>
  <c r="DS43" i="8" s="1"/>
  <c r="ER44" i="4"/>
  <c r="ER43" i="8" s="1"/>
  <c r="DG44" i="4"/>
  <c r="DG43" i="8" s="1"/>
  <c r="CU44" i="4"/>
  <c r="CU43" i="8" s="1"/>
  <c r="DB44" i="4"/>
  <c r="DB43" i="8" s="1"/>
  <c r="CN44" i="4"/>
  <c r="CN43" i="8" s="1"/>
  <c r="DD44" i="4"/>
  <c r="DD43" i="8" s="1"/>
  <c r="EC44" i="4"/>
  <c r="EC43" i="8" s="1"/>
  <c r="DK66" i="8"/>
  <c r="DK45" i="6"/>
  <c r="DK42" i="6"/>
  <c r="DK67" i="8" s="1"/>
  <c r="DK43" i="6"/>
  <c r="DK68" i="8" s="1"/>
  <c r="GE26" i="5"/>
  <c r="GI26" i="5"/>
  <c r="FI27" i="3"/>
  <c r="FI22" i="3" s="1"/>
  <c r="FI26" i="3"/>
  <c r="FI28" i="3"/>
  <c r="FI20" i="3"/>
  <c r="DN66" i="8"/>
  <c r="DN45" i="6"/>
  <c r="DN70" i="8" s="1"/>
  <c r="DN42" i="6"/>
  <c r="DN67" i="8" s="1"/>
  <c r="DN43" i="6"/>
  <c r="DN68" i="8" s="1"/>
  <c r="CF16" i="4"/>
  <c r="CF16" i="1" s="1"/>
  <c r="AJ4" i="4"/>
  <c r="AJ15" i="4"/>
  <c r="AJ15" i="1" s="1"/>
  <c r="AV15" i="4"/>
  <c r="AV15" i="1" s="1"/>
  <c r="CR16" i="4"/>
  <c r="CR16" i="1" s="1"/>
  <c r="AJ14" i="1"/>
  <c r="K4" i="4"/>
  <c r="K14" i="1"/>
  <c r="BS16" i="4"/>
  <c r="BS16" i="1" s="1"/>
  <c r="W15" i="4"/>
  <c r="W15" i="1" s="1"/>
  <c r="EI7" i="3"/>
  <c r="EI5" i="3"/>
  <c r="EI6" i="3"/>
  <c r="ET27" i="6"/>
  <c r="ET22" i="6" s="1"/>
  <c r="DX22" i="6"/>
  <c r="DX22" i="1" s="1"/>
  <c r="DX27" i="1"/>
  <c r="DC44" i="4"/>
  <c r="DC43" i="8" s="1"/>
  <c r="FK66" i="8"/>
  <c r="FK43" i="6"/>
  <c r="FK68" i="8" s="1"/>
  <c r="FK45" i="6"/>
  <c r="FK70" i="8" s="1"/>
  <c r="FK42" i="6"/>
  <c r="FK67" i="8" s="1"/>
  <c r="EK16" i="6"/>
  <c r="EK16" i="1" s="1"/>
  <c r="EK4" i="6"/>
  <c r="EK4" i="1" s="1"/>
  <c r="EK15" i="6"/>
  <c r="EK17" i="6"/>
  <c r="FB43" i="2"/>
  <c r="FB16" i="8" s="1"/>
  <c r="FB42" i="2"/>
  <c r="FB15" i="8" s="1"/>
  <c r="FB44" i="2"/>
  <c r="FB17" i="8" s="1"/>
  <c r="FB45" i="2"/>
  <c r="FB18" i="8" s="1"/>
  <c r="FB14" i="8"/>
  <c r="EX17" i="6"/>
  <c r="EX4" i="6"/>
  <c r="EI14" i="6"/>
  <c r="EI21" i="6"/>
  <c r="EI21" i="1" s="1"/>
  <c r="EI41" i="6"/>
  <c r="EU43" i="6" s="1"/>
  <c r="EU68" i="8" s="1"/>
  <c r="EI23" i="6"/>
  <c r="EI23" i="1" s="1"/>
  <c r="EU21" i="6"/>
  <c r="EI20" i="1"/>
  <c r="EI41" i="1" s="1"/>
  <c r="EJ5" i="3"/>
  <c r="EJ6" i="3"/>
  <c r="EJ7" i="3"/>
  <c r="EI44" i="4"/>
  <c r="EI43" i="8" s="1"/>
  <c r="BQ44" i="4"/>
  <c r="BQ43" i="8" s="1"/>
  <c r="DG43" i="1"/>
  <c r="DG81" i="8" s="1"/>
  <c r="DG79" i="8"/>
  <c r="DG42" i="1"/>
  <c r="DG80" i="8" s="1"/>
  <c r="ES7" i="4"/>
  <c r="EQ7" i="4"/>
  <c r="EQ5" i="4"/>
  <c r="EQ6" i="4"/>
  <c r="FH27" i="6"/>
  <c r="FH22" i="6" s="1"/>
  <c r="DN79" i="8"/>
  <c r="DN45" i="1"/>
  <c r="DN83" i="8" s="1"/>
  <c r="DN43" i="1"/>
  <c r="DN81" i="8" s="1"/>
  <c r="DN42" i="1"/>
  <c r="DN80" i="8" s="1"/>
  <c r="DZ43" i="1"/>
  <c r="DZ81" i="8" s="1"/>
  <c r="ES23" i="2"/>
  <c r="ES20" i="1"/>
  <c r="ES41" i="1" s="1"/>
  <c r="ES21" i="2"/>
  <c r="ES41" i="2"/>
  <c r="ES22" i="2"/>
  <c r="ES22" i="1" s="1"/>
  <c r="ES14" i="2"/>
  <c r="DO79" i="8"/>
  <c r="DO45" i="1"/>
  <c r="DO83" i="8" s="1"/>
  <c r="DO43" i="1"/>
  <c r="DO81" i="8" s="1"/>
  <c r="DO42" i="1"/>
  <c r="DO80" i="8" s="1"/>
  <c r="FB45" i="6"/>
  <c r="FB70" i="8" s="1"/>
  <c r="FB66" i="8"/>
  <c r="DR6" i="4"/>
  <c r="EL42" i="4"/>
  <c r="EL41" i="8" s="1"/>
  <c r="EL43" i="4"/>
  <c r="EL42" i="8" s="1"/>
  <c r="EL40" i="8"/>
  <c r="EL45" i="4"/>
  <c r="EL44" i="8" s="1"/>
  <c r="EL44" i="4"/>
  <c r="EL43" i="8" s="1"/>
  <c r="AI4" i="4"/>
  <c r="AI15" i="4"/>
  <c r="AI15" i="1" s="1"/>
  <c r="CQ16" i="4"/>
  <c r="CQ16" i="1" s="1"/>
  <c r="AI14" i="1"/>
  <c r="AU15" i="4"/>
  <c r="AU15" i="1" s="1"/>
  <c r="CE16" i="4"/>
  <c r="CE16" i="1" s="1"/>
  <c r="L4" i="4"/>
  <c r="L14" i="1"/>
  <c r="X15" i="4"/>
  <c r="X15" i="1" s="1"/>
  <c r="BT16" i="4"/>
  <c r="BT16" i="1" s="1"/>
  <c r="CB5" i="1"/>
  <c r="EA7" i="3"/>
  <c r="EA6" i="3"/>
  <c r="EA5" i="3"/>
  <c r="FC5" i="6"/>
  <c r="FC7" i="6"/>
  <c r="ER27" i="1"/>
  <c r="CZ44" i="4"/>
  <c r="CZ43" i="8" s="1"/>
  <c r="FD17" i="6"/>
  <c r="FD15" i="6"/>
  <c r="FD4" i="6"/>
  <c r="EY45" i="6"/>
  <c r="EY70" i="8" s="1"/>
  <c r="EY42" i="6"/>
  <c r="EY67" i="8" s="1"/>
  <c r="EY43" i="6"/>
  <c r="EY68" i="8" s="1"/>
  <c r="EY66" i="8"/>
  <c r="DS45" i="6"/>
  <c r="DS70" i="8" s="1"/>
  <c r="DS43" i="6"/>
  <c r="DS68" i="8" s="1"/>
  <c r="DS66" i="8"/>
  <c r="DS42" i="6"/>
  <c r="DS67" i="8" s="1"/>
  <c r="F4" i="4"/>
  <c r="F14" i="1"/>
  <c r="R15" i="4"/>
  <c r="R15" i="1" s="1"/>
  <c r="DW4" i="6"/>
  <c r="DW16" i="6"/>
  <c r="DW16" i="1" s="1"/>
  <c r="DW15" i="6"/>
  <c r="DW15" i="1" s="1"/>
  <c r="DW17" i="6"/>
  <c r="DW17" i="1" s="1"/>
  <c r="DW14" i="1"/>
  <c r="EI7" i="4"/>
  <c r="EI5" i="4"/>
  <c r="EI6" i="4"/>
  <c r="EO26" i="5"/>
  <c r="EO26" i="1" s="1"/>
  <c r="EO27" i="5"/>
  <c r="EO28" i="5"/>
  <c r="EO28" i="1" s="1"/>
  <c r="EO20" i="5"/>
  <c r="FA21" i="5" s="1"/>
  <c r="EO25" i="1"/>
  <c r="EQ20" i="1"/>
  <c r="EQ41" i="1" s="1"/>
  <c r="EQ21" i="5"/>
  <c r="EQ41" i="5"/>
  <c r="EQ14" i="5"/>
  <c r="EQ23" i="5"/>
  <c r="EQ23" i="1" s="1"/>
  <c r="BN43" i="4"/>
  <c r="BN42" i="8" s="1"/>
  <c r="DM4" i="6"/>
  <c r="DM16" i="6"/>
  <c r="DM16" i="1" s="1"/>
  <c r="DM17" i="6"/>
  <c r="DM15" i="6"/>
  <c r="DM15" i="1" s="1"/>
  <c r="DM14" i="1"/>
  <c r="ET21" i="2"/>
  <c r="ET41" i="2"/>
  <c r="ET20" i="1"/>
  <c r="ET41" i="1" s="1"/>
  <c r="ET22" i="2"/>
  <c r="ET23" i="2"/>
  <c r="ET14" i="2"/>
  <c r="EA6" i="4"/>
  <c r="FN26" i="2"/>
  <c r="FN27" i="2"/>
  <c r="FN28" i="2"/>
  <c r="FN20" i="2"/>
  <c r="FN27" i="3"/>
  <c r="FN22" i="3" s="1"/>
  <c r="FN26" i="3"/>
  <c r="FN28" i="3"/>
  <c r="FN20" i="3"/>
  <c r="FG28" i="2"/>
  <c r="FG20" i="2"/>
  <c r="FG27" i="2"/>
  <c r="FG26" i="2"/>
  <c r="FC26" i="2"/>
  <c r="FC27" i="2"/>
  <c r="FC28" i="2"/>
  <c r="FC20" i="2"/>
  <c r="FH28" i="5"/>
  <c r="FH26" i="5"/>
  <c r="FH27" i="5"/>
  <c r="FH22" i="5" s="1"/>
  <c r="FH20" i="5"/>
  <c r="FK27" i="3"/>
  <c r="FK22" i="3" s="1"/>
  <c r="FK26" i="3"/>
  <c r="FK28" i="3"/>
  <c r="FK20" i="3"/>
  <c r="FF20" i="5"/>
  <c r="FF28" i="5"/>
  <c r="FF27" i="5"/>
  <c r="FF22" i="5" s="1"/>
  <c r="FF26" i="5"/>
  <c r="BW43" i="4"/>
  <c r="BW42" i="8" s="1"/>
  <c r="AA40" i="8"/>
  <c r="AA42" i="4"/>
  <c r="AA41" i="8" s="1"/>
  <c r="AM42" i="4"/>
  <c r="AM41" i="8" s="1"/>
  <c r="CI43" i="4"/>
  <c r="CI42" i="8" s="1"/>
  <c r="AJ40" i="8"/>
  <c r="AJ42" i="4"/>
  <c r="AJ41" i="8" s="1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CK43" i="4"/>
  <c r="CK42" i="8" s="1"/>
  <c r="BY43" i="4"/>
  <c r="BY42" i="8" s="1"/>
  <c r="GC26" i="3"/>
  <c r="GB27" i="3"/>
  <c r="GJ27" i="5"/>
  <c r="GJ22" i="5" s="1"/>
  <c r="FG28" i="5"/>
  <c r="FG27" i="5"/>
  <c r="FG22" i="5" s="1"/>
  <c r="FG26" i="5"/>
  <c r="FG20" i="5"/>
  <c r="EW4" i="6"/>
  <c r="EW17" i="6"/>
  <c r="EW15" i="6"/>
  <c r="EW16" i="6"/>
  <c r="I79" i="8"/>
  <c r="U42" i="1"/>
  <c r="U80" i="8" s="1"/>
  <c r="EP26" i="5"/>
  <c r="EP26" i="1" s="1"/>
  <c r="EP27" i="5"/>
  <c r="EP20" i="5"/>
  <c r="EP20" i="1" s="1"/>
  <c r="EP41" i="1" s="1"/>
  <c r="EP28" i="5"/>
  <c r="EP28" i="1" s="1"/>
  <c r="EP25" i="1"/>
  <c r="EX27" i="6"/>
  <c r="EX22" i="6" s="1"/>
  <c r="EL27" i="6"/>
  <c r="EL26" i="6"/>
  <c r="EL26" i="1" s="1"/>
  <c r="EL20" i="6"/>
  <c r="EL28" i="6"/>
  <c r="EL28" i="1" s="1"/>
  <c r="EL25" i="1"/>
  <c r="EX26" i="6"/>
  <c r="FJ27" i="6"/>
  <c r="FJ22" i="6" s="1"/>
  <c r="DV23" i="6"/>
  <c r="DV23" i="1" s="1"/>
  <c r="DV14" i="6"/>
  <c r="DV41" i="6"/>
  <c r="DV21" i="6"/>
  <c r="DV21" i="1" s="1"/>
  <c r="DV20" i="1"/>
  <c r="DV41" i="1" s="1"/>
  <c r="DU14" i="6"/>
  <c r="DU23" i="6"/>
  <c r="DU21" i="6"/>
  <c r="DU21" i="1" s="1"/>
  <c r="DU41" i="6"/>
  <c r="CF44" i="6" s="1"/>
  <c r="CF69" i="8" s="1"/>
  <c r="DU20" i="1"/>
  <c r="DU41" i="1" s="1"/>
  <c r="DX41" i="6"/>
  <c r="DX23" i="6"/>
  <c r="DX23" i="1" s="1"/>
  <c r="DX21" i="6"/>
  <c r="DX21" i="1" s="1"/>
  <c r="DX14" i="6"/>
  <c r="DX20" i="1"/>
  <c r="DX41" i="1" s="1"/>
  <c r="DL4" i="1"/>
  <c r="DL6" i="6"/>
  <c r="DL5" i="6"/>
  <c r="DL7" i="6"/>
  <c r="CA4" i="1"/>
  <c r="CA5" i="4"/>
  <c r="CA5" i="1" s="1"/>
  <c r="FK15" i="6"/>
  <c r="FK16" i="6"/>
  <c r="FK4" i="6"/>
  <c r="FK17" i="6"/>
  <c r="AF42" i="1"/>
  <c r="AF80" i="8" s="1"/>
  <c r="AF79" i="8"/>
  <c r="AR42" i="1"/>
  <c r="AR80" i="8" s="1"/>
  <c r="CN43" i="1"/>
  <c r="CN81" i="8" s="1"/>
  <c r="CB43" i="1"/>
  <c r="CB81" i="8" s="1"/>
  <c r="EG5" i="3"/>
  <c r="EG6" i="3"/>
  <c r="EG7" i="3"/>
  <c r="EB6" i="3"/>
  <c r="EB7" i="3"/>
  <c r="EB5" i="3"/>
  <c r="EB4" i="1"/>
  <c r="FL27" i="6"/>
  <c r="FL22" i="6" s="1"/>
  <c r="EW23" i="3"/>
  <c r="EW21" i="3"/>
  <c r="EW41" i="3"/>
  <c r="EW14" i="3"/>
  <c r="EA14" i="1"/>
  <c r="EA15" i="6"/>
  <c r="EA15" i="1" s="1"/>
  <c r="EA16" i="6"/>
  <c r="EA16" i="1" s="1"/>
  <c r="EA17" i="6"/>
  <c r="EA17" i="1" s="1"/>
  <c r="EA4" i="6"/>
  <c r="EA4" i="1" s="1"/>
  <c r="ET4" i="3"/>
  <c r="ET15" i="3"/>
  <c r="ET17" i="3"/>
  <c r="ET16" i="3"/>
  <c r="EP5" i="4"/>
  <c r="EP7" i="4"/>
  <c r="EP6" i="4"/>
  <c r="EC6" i="3"/>
  <c r="EC7" i="3"/>
  <c r="EC5" i="3"/>
  <c r="FC43" i="6"/>
  <c r="FC68" i="8" s="1"/>
  <c r="DN16" i="6"/>
  <c r="DN16" i="1" s="1"/>
  <c r="DN15" i="6"/>
  <c r="DN15" i="1" s="1"/>
  <c r="DN4" i="6"/>
  <c r="DN17" i="6"/>
  <c r="DN14" i="1"/>
  <c r="ED6" i="4"/>
  <c r="ES27" i="1"/>
  <c r="DO15" i="6"/>
  <c r="DO15" i="1" s="1"/>
  <c r="DO16" i="6"/>
  <c r="DO16" i="1" s="1"/>
  <c r="DO4" i="6"/>
  <c r="DO17" i="6"/>
  <c r="DO14" i="1"/>
  <c r="FJ66" i="8"/>
  <c r="FJ45" i="6"/>
  <c r="FJ70" i="8" s="1"/>
  <c r="FJ42" i="6"/>
  <c r="FJ67" i="8" s="1"/>
  <c r="FB4" i="6"/>
  <c r="FB17" i="6"/>
  <c r="AD42" i="1"/>
  <c r="AD80" i="8" s="1"/>
  <c r="AD79" i="8"/>
  <c r="CL43" i="1"/>
  <c r="CL81" i="8" s="1"/>
  <c r="AP42" i="1"/>
  <c r="AP80" i="8" s="1"/>
  <c r="BZ43" i="1"/>
  <c r="BZ81" i="8" s="1"/>
  <c r="ED43" i="6"/>
  <c r="ED68" i="8" s="1"/>
  <c r="DR66" i="8"/>
  <c r="DR42" i="6"/>
  <c r="DR67" i="8" s="1"/>
  <c r="DR43" i="6"/>
  <c r="DR68" i="8" s="1"/>
  <c r="DR45" i="6"/>
  <c r="DR70" i="8" s="1"/>
  <c r="ES44" i="4"/>
  <c r="ES43" i="8" s="1"/>
  <c r="DL15" i="1"/>
  <c r="DR5" i="4"/>
  <c r="EP44" i="4"/>
  <c r="EP43" i="8" s="1"/>
  <c r="EH7" i="3"/>
  <c r="EH5" i="3"/>
  <c r="EH6" i="3"/>
  <c r="FY32" i="2"/>
  <c r="FY31" i="2"/>
  <c r="FY33" i="2"/>
  <c r="EO41" i="6"/>
  <c r="EO14" i="6"/>
  <c r="EO23" i="6"/>
  <c r="EO21" i="6"/>
  <c r="CR5" i="4"/>
  <c r="CR5" i="1" s="1"/>
  <c r="CY6" i="4"/>
  <c r="CY6" i="1" s="1"/>
  <c r="CY5" i="4"/>
  <c r="CY5" i="1" s="1"/>
  <c r="CY4" i="1"/>
  <c r="EL16" i="4"/>
  <c r="EL15" i="4"/>
  <c r="EL4" i="4"/>
  <c r="EL17" i="4"/>
  <c r="EM15" i="6"/>
  <c r="EM4" i="6"/>
  <c r="EM16" i="6"/>
  <c r="EM17" i="6"/>
  <c r="BF4" i="1"/>
  <c r="BF5" i="4"/>
  <c r="BF5" i="1" s="1"/>
  <c r="BB5" i="4"/>
  <c r="BB5" i="1" s="1"/>
  <c r="EN44" i="4"/>
  <c r="EN43" i="8" s="1"/>
  <c r="EN5" i="5"/>
  <c r="EN6" i="5"/>
  <c r="EN7" i="5"/>
  <c r="EU45" i="4"/>
  <c r="EU44" i="8" s="1"/>
  <c r="EU40" i="8"/>
  <c r="EU44" i="4"/>
  <c r="EU43" i="8" s="1"/>
  <c r="EF20" i="1"/>
  <c r="EF41" i="1" s="1"/>
  <c r="EF14" i="6"/>
  <c r="ER16" i="6" s="1"/>
  <c r="EF21" i="6"/>
  <c r="EF21" i="1" s="1"/>
  <c r="EF41" i="6"/>
  <c r="ER43" i="6" s="1"/>
  <c r="ER68" i="8" s="1"/>
  <c r="ER21" i="6"/>
  <c r="EF23" i="6"/>
  <c r="EF23" i="1" s="1"/>
  <c r="FB26" i="5"/>
  <c r="EL44" i="5"/>
  <c r="EL56" i="8" s="1"/>
  <c r="EL45" i="5"/>
  <c r="EL57" i="8" s="1"/>
  <c r="EL43" i="5"/>
  <c r="EL55" i="8" s="1"/>
  <c r="EL53" i="8"/>
  <c r="EL42" i="5"/>
  <c r="EL54" i="8" s="1"/>
  <c r="EY4" i="6"/>
  <c r="EY16" i="6"/>
  <c r="EY17" i="6"/>
  <c r="EY15" i="6"/>
  <c r="DK79" i="8"/>
  <c r="DK43" i="1"/>
  <c r="DK81" i="8" s="1"/>
  <c r="DK42" i="1"/>
  <c r="DK80" i="8" s="1"/>
  <c r="EQ4" i="3"/>
  <c r="EQ15" i="3"/>
  <c r="EQ17" i="3"/>
  <c r="EQ16" i="3"/>
  <c r="EQ14" i="1"/>
  <c r="AA4" i="4"/>
  <c r="AA15" i="4"/>
  <c r="AA15" i="1" s="1"/>
  <c r="AA14" i="1"/>
  <c r="CI16" i="4"/>
  <c r="CI16" i="1" s="1"/>
  <c r="AM15" i="4"/>
  <c r="AM15" i="1" s="1"/>
  <c r="DH6" i="4"/>
  <c r="CV5" i="4"/>
  <c r="CV5" i="1" s="1"/>
  <c r="CV6" i="4"/>
  <c r="CV6" i="1" s="1"/>
  <c r="CV4" i="1"/>
  <c r="BY5" i="1"/>
  <c r="BW16" i="4"/>
  <c r="BW16" i="1" s="1"/>
  <c r="BM5" i="4"/>
  <c r="BM5" i="1" s="1"/>
  <c r="BA5" i="4"/>
  <c r="BA5" i="1" s="1"/>
  <c r="BA4" i="1"/>
  <c r="BN44" i="4"/>
  <c r="BN43" i="8" s="1"/>
  <c r="FK26" i="5"/>
  <c r="FK20" i="5"/>
  <c r="FK27" i="5"/>
  <c r="FK22" i="5" s="1"/>
  <c r="FK28" i="5"/>
  <c r="FJ27" i="3"/>
  <c r="FJ22" i="3" s="1"/>
  <c r="FJ26" i="3"/>
  <c r="FJ28" i="3"/>
  <c r="FJ20" i="3"/>
  <c r="FD27" i="2"/>
  <c r="FD26" i="2"/>
  <c r="FD28" i="2"/>
  <c r="FD20" i="2"/>
  <c r="FJ26" i="5"/>
  <c r="FJ28" i="5"/>
  <c r="FJ27" i="5"/>
  <c r="FJ22" i="5" s="1"/>
  <c r="FJ20" i="5"/>
  <c r="AE40" i="8"/>
  <c r="AE42" i="4"/>
  <c r="AE41" i="8" s="1"/>
  <c r="AQ42" i="4"/>
  <c r="AQ41" i="8" s="1"/>
  <c r="CM43" i="4"/>
  <c r="CM42" i="8" s="1"/>
  <c r="AF42" i="4"/>
  <c r="AF41" i="8" s="1"/>
  <c r="AF40" i="8"/>
  <c r="CB43" i="4"/>
  <c r="CB42" i="8" s="1"/>
  <c r="CN43" i="4"/>
  <c r="CN42" i="8" s="1"/>
  <c r="AR42" i="4"/>
  <c r="AR41" i="8" s="1"/>
  <c r="M40" i="8"/>
  <c r="BU43" i="4"/>
  <c r="BU42" i="8" s="1"/>
  <c r="AL40" i="8"/>
  <c r="AL42" i="4"/>
  <c r="AL41" i="8" s="1"/>
  <c r="CT43" i="4"/>
  <c r="CT42" i="8" s="1"/>
  <c r="CH43" i="4"/>
  <c r="CH42" i="8" s="1"/>
  <c r="AX42" i="4"/>
  <c r="AX41" i="8" s="1"/>
  <c r="DO42" i="6"/>
  <c r="DO67" i="8" s="1"/>
  <c r="DO45" i="6"/>
  <c r="DO70" i="8" s="1"/>
  <c r="DO66" i="8"/>
  <c r="DO43" i="6"/>
  <c r="DO68" i="8" s="1"/>
  <c r="DO44" i="6"/>
  <c r="DO69" i="8" s="1"/>
  <c r="EW66" i="8"/>
  <c r="EW45" i="6"/>
  <c r="EW70" i="8" s="1"/>
  <c r="EW43" i="6"/>
  <c r="EW68" i="8" s="1"/>
  <c r="EW42" i="6"/>
  <c r="EW67" i="8" s="1"/>
  <c r="H79" i="8"/>
  <c r="BP43" i="1"/>
  <c r="BP81" i="8" s="1"/>
  <c r="T42" i="1"/>
  <c r="T80" i="8" s="1"/>
  <c r="I4" i="4"/>
  <c r="I14" i="1"/>
  <c r="U15" i="4"/>
  <c r="U15" i="1" s="1"/>
  <c r="ER7" i="3"/>
  <c r="ER6" i="3"/>
  <c r="DU22" i="6"/>
  <c r="DU22" i="1" s="1"/>
  <c r="DU27" i="1"/>
  <c r="DY43" i="6"/>
  <c r="DY68" i="8" s="1"/>
  <c r="DY45" i="6"/>
  <c r="DY70" i="8" s="1"/>
  <c r="DY42" i="6"/>
  <c r="DY67" i="8" s="1"/>
  <c r="DY66" i="8"/>
  <c r="DT45" i="6"/>
  <c r="DT70" i="8" s="1"/>
  <c r="DT42" i="6"/>
  <c r="DT67" i="8" s="1"/>
  <c r="DT66" i="8"/>
  <c r="DT43" i="6"/>
  <c r="DT68" i="8" s="1"/>
  <c r="CH5" i="1"/>
  <c r="BK43" i="4"/>
  <c r="BK42" i="8" s="1"/>
  <c r="CY44" i="4"/>
  <c r="CY43" i="8" s="1"/>
  <c r="EC22" i="6"/>
  <c r="EC22" i="1" s="1"/>
  <c r="EC27" i="1"/>
  <c r="EA45" i="6"/>
  <c r="EA70" i="8" s="1"/>
  <c r="EA42" i="6"/>
  <c r="EA67" i="8" s="1"/>
  <c r="EA66" i="8"/>
  <c r="EA43" i="6"/>
  <c r="EA68" i="8" s="1"/>
  <c r="EA44" i="6"/>
  <c r="EA69" i="8" s="1"/>
  <c r="AK42" i="1"/>
  <c r="AK80" i="8" s="1"/>
  <c r="AK79" i="8"/>
  <c r="AW42" i="1"/>
  <c r="AW80" i="8" s="1"/>
  <c r="CS43" i="1"/>
  <c r="CS81" i="8" s="1"/>
  <c r="BQ5" i="4"/>
  <c r="BQ5" i="1" s="1"/>
  <c r="DY6" i="4"/>
  <c r="BQ4" i="1"/>
  <c r="EU21" i="5"/>
  <c r="EU41" i="5"/>
  <c r="EU23" i="5"/>
  <c r="EU14" i="5"/>
  <c r="EV23" i="3"/>
  <c r="EV21" i="3"/>
  <c r="EV41" i="3"/>
  <c r="EV14" i="3"/>
  <c r="EG43" i="4"/>
  <c r="EG42" i="8" s="1"/>
  <c r="EG40" i="8"/>
  <c r="EG45" i="4"/>
  <c r="EG44" i="8" s="1"/>
  <c r="EG42" i="4"/>
  <c r="EG41" i="8" s="1"/>
  <c r="EG44" i="4"/>
  <c r="EG43" i="8" s="1"/>
  <c r="CP5" i="1"/>
  <c r="FJ15" i="6"/>
  <c r="FJ4" i="6"/>
  <c r="FJ17" i="6"/>
  <c r="DR16" i="6"/>
  <c r="DR16" i="1" s="1"/>
  <c r="DR15" i="6"/>
  <c r="DR15" i="1" s="1"/>
  <c r="DR17" i="6"/>
  <c r="DR4" i="6"/>
  <c r="DR14" i="1"/>
  <c r="O42" i="4"/>
  <c r="O41" i="8" s="1"/>
  <c r="EX41" i="5"/>
  <c r="EX14" i="5"/>
  <c r="EX21" i="5"/>
  <c r="EX23" i="5"/>
  <c r="EZ23" i="5"/>
  <c r="EZ21" i="5"/>
  <c r="EZ14" i="5"/>
  <c r="EZ41" i="5"/>
  <c r="EL16" i="5"/>
  <c r="EL17" i="5"/>
  <c r="EL4" i="5"/>
  <c r="EL15" i="5"/>
  <c r="FI43" i="6"/>
  <c r="FI68" i="8" s="1"/>
  <c r="FI66" i="8"/>
  <c r="FI45" i="6"/>
  <c r="FI70" i="8" s="1"/>
  <c r="FI42" i="6"/>
  <c r="FI67" i="8" s="1"/>
  <c r="ER42" i="3"/>
  <c r="ER28" i="8" s="1"/>
  <c r="EF44" i="3"/>
  <c r="EF30" i="8" s="1"/>
  <c r="EF42" i="3"/>
  <c r="EF28" i="8" s="1"/>
  <c r="EF45" i="3"/>
  <c r="EF31" i="8" s="1"/>
  <c r="EF43" i="3"/>
  <c r="EF29" i="8" s="1"/>
  <c r="EF27" i="8"/>
  <c r="BK43" i="1"/>
  <c r="BK81" i="8" s="1"/>
  <c r="BV43" i="4"/>
  <c r="BV42" i="8" s="1"/>
  <c r="EQ21" i="1"/>
  <c r="DW42" i="6"/>
  <c r="DW67" i="8" s="1"/>
  <c r="DW66" i="8"/>
  <c r="DW43" i="6"/>
  <c r="DW68" i="8" s="1"/>
  <c r="DW45" i="6"/>
  <c r="DW70" i="8" s="1"/>
  <c r="O4" i="1"/>
  <c r="BW6" i="4"/>
  <c r="BW6" i="1" s="1"/>
  <c r="FG43" i="6"/>
  <c r="FG68" i="8" s="1"/>
  <c r="EG21" i="6"/>
  <c r="EG21" i="1" s="1"/>
  <c r="ES21" i="6"/>
  <c r="EG14" i="6"/>
  <c r="EG23" i="6"/>
  <c r="EG23" i="1" s="1"/>
  <c r="EG41" i="6"/>
  <c r="EG20" i="1"/>
  <c r="EG41" i="1" s="1"/>
  <c r="EM14" i="5"/>
  <c r="EM21" i="5"/>
  <c r="EM21" i="1" s="1"/>
  <c r="EM23" i="5"/>
  <c r="EM23" i="1" s="1"/>
  <c r="EM41" i="5"/>
  <c r="EM20" i="1"/>
  <c r="EM41" i="1" s="1"/>
  <c r="EP41" i="6"/>
  <c r="EP14" i="6"/>
  <c r="EP21" i="6"/>
  <c r="EP23" i="6"/>
  <c r="DX6" i="4"/>
  <c r="FT26" i="2"/>
  <c r="FT28" i="2"/>
  <c r="FT20" i="2"/>
  <c r="FT27" i="2"/>
  <c r="GF27" i="2"/>
  <c r="GF26" i="2"/>
  <c r="FY20" i="2"/>
  <c r="FY26" i="2"/>
  <c r="FY28" i="2"/>
  <c r="FY27" i="2"/>
  <c r="GK27" i="2"/>
  <c r="GK26" i="2"/>
  <c r="FS27" i="2"/>
  <c r="FS20" i="2"/>
  <c r="FS26" i="2"/>
  <c r="FS28" i="2"/>
  <c r="GE26" i="2"/>
  <c r="GE27" i="2"/>
  <c r="FT28" i="3"/>
  <c r="FT27" i="3"/>
  <c r="FT22" i="3" s="1"/>
  <c r="FT26" i="3"/>
  <c r="FT20" i="3"/>
  <c r="GF27" i="3"/>
  <c r="GF26" i="3"/>
  <c r="GD26" i="5"/>
  <c r="FR27" i="5"/>
  <c r="FR22" i="5" s="1"/>
  <c r="FR28" i="5"/>
  <c r="FR20" i="5"/>
  <c r="GD21" i="5" s="1"/>
  <c r="FR26" i="5"/>
  <c r="GA23" i="6"/>
  <c r="GA21" i="6"/>
  <c r="FO21" i="6"/>
  <c r="FO41" i="6"/>
  <c r="FO14" i="6"/>
  <c r="FO23" i="6"/>
  <c r="FW20" i="3"/>
  <c r="FW28" i="3"/>
  <c r="FW27" i="3"/>
  <c r="FW22" i="3" s="1"/>
  <c r="FW26" i="3"/>
  <c r="FU20" i="3"/>
  <c r="FU26" i="3"/>
  <c r="FU27" i="3"/>
  <c r="FU22" i="3" s="1"/>
  <c r="FU28" i="3"/>
  <c r="GG26" i="3"/>
  <c r="GG27" i="3"/>
  <c r="FQ27" i="5"/>
  <c r="FQ22" i="5" s="1"/>
  <c r="FQ28" i="5"/>
  <c r="FQ20" i="5"/>
  <c r="FQ26" i="5"/>
  <c r="FX28" i="3"/>
  <c r="FX20" i="3"/>
  <c r="FX27" i="3"/>
  <c r="FX22" i="3" s="1"/>
  <c r="FX26" i="3"/>
  <c r="GH26" i="5"/>
  <c r="FV28" i="5"/>
  <c r="FV27" i="5"/>
  <c r="FV22" i="5" s="1"/>
  <c r="FV20" i="5"/>
  <c r="FV26" i="5"/>
  <c r="GC27" i="5"/>
  <c r="GC22" i="5" s="1"/>
  <c r="GC28" i="5"/>
  <c r="GC20" i="5"/>
  <c r="GC26" i="5"/>
  <c r="GL23" i="5"/>
  <c r="GL14" i="5"/>
  <c r="GJ28" i="3"/>
  <c r="GJ27" i="3"/>
  <c r="GJ26" i="3"/>
  <c r="FZ23" i="6"/>
  <c r="FZ14" i="6"/>
  <c r="FZ21" i="6"/>
  <c r="GE26" i="3"/>
  <c r="GJ14" i="5"/>
  <c r="GJ23" i="5"/>
  <c r="GC21" i="6"/>
  <c r="GC23" i="6"/>
  <c r="GH27" i="5"/>
  <c r="GH22" i="5" s="1"/>
  <c r="FX26" i="2"/>
  <c r="FX28" i="2"/>
  <c r="FX27" i="2"/>
  <c r="FX20" i="2"/>
  <c r="GJ27" i="2"/>
  <c r="GJ26" i="2"/>
  <c r="FR26" i="2"/>
  <c r="FR28" i="2"/>
  <c r="FR20" i="2"/>
  <c r="FR27" i="2"/>
  <c r="GD27" i="2"/>
  <c r="GD26" i="2"/>
  <c r="FW20" i="2"/>
  <c r="FW27" i="2"/>
  <c r="FW26" i="2"/>
  <c r="FW28" i="2"/>
  <c r="GI27" i="2"/>
  <c r="GI26" i="2"/>
  <c r="FZ26" i="5"/>
  <c r="FZ28" i="5"/>
  <c r="FZ20" i="5"/>
  <c r="GL21" i="5" s="1"/>
  <c r="FZ27" i="5"/>
  <c r="FZ22" i="5" s="1"/>
  <c r="FY28" i="3"/>
  <c r="FY26" i="3"/>
  <c r="FY27" i="3"/>
  <c r="GK27" i="3"/>
  <c r="GK26" i="3"/>
  <c r="FY26" i="5"/>
  <c r="FY28" i="5"/>
  <c r="FY27" i="5"/>
  <c r="FY22" i="5" s="1"/>
  <c r="FY20" i="5"/>
  <c r="GI23" i="5"/>
  <c r="GI14" i="5"/>
  <c r="GL27" i="5"/>
  <c r="GL22" i="5" s="1"/>
  <c r="GE21" i="6"/>
  <c r="GE23" i="6"/>
  <c r="FU14" i="6"/>
  <c r="FU23" i="6"/>
  <c r="FU21" i="6"/>
  <c r="FU41" i="6"/>
  <c r="GK26" i="5"/>
  <c r="GC27" i="3"/>
  <c r="GH14" i="5"/>
  <c r="GH23" i="5"/>
  <c r="GH21" i="5"/>
  <c r="FV28" i="3"/>
  <c r="FV20" i="3"/>
  <c r="FV26" i="3"/>
  <c r="FV27" i="3"/>
  <c r="FV22" i="3" s="1"/>
  <c r="FY28" i="6"/>
  <c r="FY27" i="6"/>
  <c r="FY22" i="6" s="1"/>
  <c r="FY20" i="6"/>
  <c r="FY26" i="6"/>
  <c r="FO27" i="3"/>
  <c r="FO22" i="3" s="1"/>
  <c r="FO26" i="3"/>
  <c r="FO20" i="3"/>
  <c r="FO28" i="3"/>
  <c r="GA26" i="3"/>
  <c r="GA27" i="3"/>
  <c r="FS27" i="3"/>
  <c r="FS22" i="3" s="1"/>
  <c r="FS20" i="3"/>
  <c r="FS28" i="3"/>
  <c r="FS26" i="3"/>
  <c r="FU20" i="5"/>
  <c r="FU28" i="5"/>
  <c r="FU26" i="5"/>
  <c r="FU27" i="5"/>
  <c r="FU22" i="5" s="1"/>
  <c r="GG20" i="5"/>
  <c r="GG26" i="5"/>
  <c r="GG28" i="5"/>
  <c r="GG27" i="5"/>
  <c r="GG22" i="5" s="1"/>
  <c r="GA20" i="5"/>
  <c r="GA26" i="5"/>
  <c r="GA28" i="5"/>
  <c r="GA27" i="5"/>
  <c r="GA22" i="5" s="1"/>
  <c r="FW14" i="6"/>
  <c r="FW23" i="6"/>
  <c r="FW21" i="6"/>
  <c r="FW41" i="6"/>
  <c r="GB21" i="6"/>
  <c r="GB23" i="6"/>
  <c r="GK27" i="5"/>
  <c r="GK22" i="5" s="1"/>
  <c r="GD20" i="6"/>
  <c r="GD27" i="6"/>
  <c r="GD22" i="6" s="1"/>
  <c r="GD26" i="6"/>
  <c r="GD28" i="6"/>
  <c r="FQ20" i="2"/>
  <c r="FQ26" i="2"/>
  <c r="FQ28" i="2"/>
  <c r="FQ27" i="2"/>
  <c r="GC26" i="2"/>
  <c r="GC27" i="2"/>
  <c r="FV27" i="2"/>
  <c r="FV28" i="2"/>
  <c r="FV26" i="2"/>
  <c r="FV20" i="2"/>
  <c r="GH27" i="2"/>
  <c r="GH26" i="2"/>
  <c r="FO20" i="2"/>
  <c r="FO27" i="2"/>
  <c r="FO28" i="2"/>
  <c r="FO26" i="2"/>
  <c r="GA26" i="2"/>
  <c r="GA27" i="2"/>
  <c r="FR28" i="3"/>
  <c r="FR20" i="3"/>
  <c r="FR27" i="3"/>
  <c r="FR22" i="3" s="1"/>
  <c r="FR26" i="3"/>
  <c r="GF26" i="6"/>
  <c r="FT27" i="6"/>
  <c r="FT22" i="6" s="1"/>
  <c r="FT28" i="6"/>
  <c r="FT26" i="6"/>
  <c r="FT20" i="6"/>
  <c r="GD26" i="3"/>
  <c r="GK28" i="6"/>
  <c r="GK20" i="6"/>
  <c r="GK26" i="6"/>
  <c r="GK27" i="6"/>
  <c r="GK22" i="6" s="1"/>
  <c r="GL26" i="5"/>
  <c r="GK23" i="5"/>
  <c r="GK14" i="5"/>
  <c r="GK21" i="5"/>
  <c r="FR23" i="6"/>
  <c r="FR41" i="6"/>
  <c r="FR21" i="6"/>
  <c r="FR14" i="6"/>
  <c r="FP41" i="6"/>
  <c r="FP14" i="6"/>
  <c r="FP21" i="6"/>
  <c r="FP23" i="6"/>
  <c r="FX27" i="6"/>
  <c r="FX22" i="6" s="1"/>
  <c r="FX20" i="6"/>
  <c r="FX28" i="6"/>
  <c r="FX26" i="6"/>
  <c r="FZ28" i="3"/>
  <c r="FZ20" i="3"/>
  <c r="FZ26" i="3"/>
  <c r="FZ27" i="3"/>
  <c r="GL27" i="3"/>
  <c r="GL26" i="3"/>
  <c r="GB26" i="5"/>
  <c r="GB27" i="5"/>
  <c r="GB22" i="5" s="1"/>
  <c r="GB28" i="5"/>
  <c r="GB20" i="5"/>
  <c r="GD27" i="5"/>
  <c r="GD22" i="5" s="1"/>
  <c r="FV14" i="6"/>
  <c r="FV21" i="6"/>
  <c r="FV23" i="6"/>
  <c r="FV41" i="6"/>
  <c r="GI23" i="6"/>
  <c r="GI21" i="6"/>
  <c r="GJ28" i="6"/>
  <c r="GJ20" i="6"/>
  <c r="GJ26" i="6"/>
  <c r="GJ27" i="6"/>
  <c r="GJ22" i="6" s="1"/>
  <c r="GL23" i="6"/>
  <c r="GL21" i="6"/>
  <c r="FP27" i="2"/>
  <c r="FP20" i="2"/>
  <c r="FP26" i="2"/>
  <c r="FP28" i="2"/>
  <c r="GB26" i="2"/>
  <c r="GB27" i="2"/>
  <c r="FU28" i="2"/>
  <c r="FU26" i="2"/>
  <c r="FU20" i="2"/>
  <c r="FU27" i="2"/>
  <c r="GG27" i="2"/>
  <c r="GG26" i="2"/>
  <c r="FZ27" i="2"/>
  <c r="FZ28" i="2"/>
  <c r="FZ20" i="2"/>
  <c r="FZ26" i="2"/>
  <c r="GL26" i="2"/>
  <c r="GL27" i="2"/>
  <c r="FS20" i="5"/>
  <c r="GE21" i="5" s="1"/>
  <c r="FS26" i="5"/>
  <c r="FS27" i="5"/>
  <c r="FS22" i="5" s="1"/>
  <c r="FS28" i="5"/>
  <c r="GI27" i="5"/>
  <c r="GI22" i="5" s="1"/>
  <c r="FW20" i="5"/>
  <c r="GI21" i="5" s="1"/>
  <c r="FW26" i="5"/>
  <c r="FW28" i="5"/>
  <c r="FW27" i="5"/>
  <c r="FW22" i="5" s="1"/>
  <c r="GF20" i="5"/>
  <c r="GF27" i="5"/>
  <c r="GF22" i="5" s="1"/>
  <c r="GF28" i="5"/>
  <c r="GF26" i="5"/>
  <c r="GD23" i="5"/>
  <c r="GD14" i="5"/>
  <c r="GH21" i="6"/>
  <c r="GH23" i="6"/>
  <c r="GF20" i="6"/>
  <c r="GF28" i="6"/>
  <c r="GF27" i="6"/>
  <c r="GF22" i="6" s="1"/>
  <c r="FS41" i="6"/>
  <c r="FS23" i="6"/>
  <c r="FS21" i="6"/>
  <c r="FS14" i="6"/>
  <c r="GE27" i="5"/>
  <c r="GE22" i="5" s="1"/>
  <c r="FQ27" i="3"/>
  <c r="FQ22" i="3" s="1"/>
  <c r="FQ20" i="3"/>
  <c r="FQ28" i="3"/>
  <c r="FQ26" i="3"/>
  <c r="FT26" i="5"/>
  <c r="FT27" i="5"/>
  <c r="FT22" i="5" s="1"/>
  <c r="FT20" i="5"/>
  <c r="FT28" i="5"/>
  <c r="FP28" i="3"/>
  <c r="FP27" i="3"/>
  <c r="FP22" i="3" s="1"/>
  <c r="FP20" i="3"/>
  <c r="FP26" i="3"/>
  <c r="FX20" i="5"/>
  <c r="FX28" i="5"/>
  <c r="FX26" i="5"/>
  <c r="FX27" i="5"/>
  <c r="FX22" i="5" s="1"/>
  <c r="FO28" i="5"/>
  <c r="FO20" i="5"/>
  <c r="FO26" i="5"/>
  <c r="FO27" i="5"/>
  <c r="FO22" i="5" s="1"/>
  <c r="FP27" i="5"/>
  <c r="FP22" i="5" s="1"/>
  <c r="FP28" i="5"/>
  <c r="FP20" i="5"/>
  <c r="FP26" i="5"/>
  <c r="GB26" i="3"/>
  <c r="FQ21" i="6"/>
  <c r="FQ41" i="6"/>
  <c r="FQ23" i="6"/>
  <c r="FQ14" i="6"/>
  <c r="GH26" i="3"/>
  <c r="GG21" i="6"/>
  <c r="GG23" i="6"/>
  <c r="GJ26" i="5"/>
  <c r="GI28" i="3"/>
  <c r="GI26" i="3"/>
  <c r="GI27" i="3"/>
  <c r="GE23" i="5"/>
  <c r="GE14" i="5"/>
  <c r="FG25" i="1"/>
  <c r="FH25" i="1"/>
  <c r="ER23" i="1" l="1"/>
  <c r="EE44" i="1"/>
  <c r="EE82" i="8" s="1"/>
  <c r="BV6" i="4"/>
  <c r="BV6" i="1" s="1"/>
  <c r="ET22" i="1"/>
  <c r="DJ6" i="1"/>
  <c r="DC44" i="1"/>
  <c r="DC82" i="8" s="1"/>
  <c r="BN6" i="4"/>
  <c r="BN6" i="1" s="1"/>
  <c r="ES23" i="1"/>
  <c r="O5" i="4"/>
  <c r="O5" i="1" s="1"/>
  <c r="DL5" i="1"/>
  <c r="EK15" i="1"/>
  <c r="FN44" i="6"/>
  <c r="FN69" i="8" s="1"/>
  <c r="EM44" i="6"/>
  <c r="EM69" i="8" s="1"/>
  <c r="DE44" i="6"/>
  <c r="DE69" i="8" s="1"/>
  <c r="BZ44" i="6"/>
  <c r="BZ69" i="8" s="1"/>
  <c r="EQ44" i="6"/>
  <c r="EQ69" i="8" s="1"/>
  <c r="EU21" i="1"/>
  <c r="CL44" i="6"/>
  <c r="CL69" i="8" s="1"/>
  <c r="FJ44" i="6"/>
  <c r="FJ69" i="8" s="1"/>
  <c r="BQ6" i="4"/>
  <c r="BQ6" i="1" s="1"/>
  <c r="CR44" i="6"/>
  <c r="CR69" i="8" s="1"/>
  <c r="EK17" i="1"/>
  <c r="EP45" i="1"/>
  <c r="EP83" i="8" s="1"/>
  <c r="EP79" i="8"/>
  <c r="EP42" i="1"/>
  <c r="EP80" i="8" s="1"/>
  <c r="EP44" i="1"/>
  <c r="EP82" i="8" s="1"/>
  <c r="EP43" i="1"/>
  <c r="EP81" i="8" s="1"/>
  <c r="FB15" i="6"/>
  <c r="EP15" i="6"/>
  <c r="EP17" i="6"/>
  <c r="EP4" i="6"/>
  <c r="EP16" i="6"/>
  <c r="AA5" i="4"/>
  <c r="AA5" i="1" s="1"/>
  <c r="CI6" i="4"/>
  <c r="CI6" i="1" s="1"/>
  <c r="AA4" i="1"/>
  <c r="AM5" i="4"/>
  <c r="AM5" i="1" s="1"/>
  <c r="EL22" i="6"/>
  <c r="EL22" i="1" s="1"/>
  <c r="EL27" i="1"/>
  <c r="EW14" i="8"/>
  <c r="EW45" i="2"/>
  <c r="EW18" i="8" s="1"/>
  <c r="EW43" i="2"/>
  <c r="EW16" i="8" s="1"/>
  <c r="EW42" i="2"/>
  <c r="EW15" i="8" s="1"/>
  <c r="EW44" i="2"/>
  <c r="EW17" i="8" s="1"/>
  <c r="CU44" i="1"/>
  <c r="CU82" i="8" s="1"/>
  <c r="EV43" i="2"/>
  <c r="EV16" i="8" s="1"/>
  <c r="EV42" i="2"/>
  <c r="EV15" i="8" s="1"/>
  <c r="EV45" i="2"/>
  <c r="EV18" i="8" s="1"/>
  <c r="EV14" i="8"/>
  <c r="EV44" i="2"/>
  <c r="EV17" i="8" s="1"/>
  <c r="EX26" i="4"/>
  <c r="EX26" i="1" s="1"/>
  <c r="EX28" i="4"/>
  <c r="EX28" i="1" s="1"/>
  <c r="EX27" i="4"/>
  <c r="EX20" i="4"/>
  <c r="EX25" i="1"/>
  <c r="FA26" i="4"/>
  <c r="FA26" i="1" s="1"/>
  <c r="FA28" i="4"/>
  <c r="FA28" i="1" s="1"/>
  <c r="FA27" i="4"/>
  <c r="FA20" i="4"/>
  <c r="FA25" i="1"/>
  <c r="FB42" i="6"/>
  <c r="FB67" i="8" s="1"/>
  <c r="EP42" i="6"/>
  <c r="EP67" i="8" s="1"/>
  <c r="EP66" i="8"/>
  <c r="EP43" i="6"/>
  <c r="EP68" i="8" s="1"/>
  <c r="EP45" i="6"/>
  <c r="EP70" i="8" s="1"/>
  <c r="EP44" i="6"/>
  <c r="EP69" i="8" s="1"/>
  <c r="ES42" i="6"/>
  <c r="ES67" i="8" s="1"/>
  <c r="EG42" i="6"/>
  <c r="EG67" i="8" s="1"/>
  <c r="EG44" i="6"/>
  <c r="EG69" i="8" s="1"/>
  <c r="EG43" i="6"/>
  <c r="EG68" i="8" s="1"/>
  <c r="EG45" i="6"/>
  <c r="EG70" i="8" s="1"/>
  <c r="EG66" i="8"/>
  <c r="FJ5" i="6"/>
  <c r="FJ7" i="6"/>
  <c r="EU45" i="5"/>
  <c r="EU57" i="8" s="1"/>
  <c r="EU53" i="8"/>
  <c r="EU42" i="5"/>
  <c r="EU54" i="8" s="1"/>
  <c r="EU43" i="5"/>
  <c r="EU55" i="8" s="1"/>
  <c r="EU44" i="5"/>
  <c r="EU56" i="8" s="1"/>
  <c r="EL7" i="4"/>
  <c r="EL5" i="4"/>
  <c r="EL6" i="4"/>
  <c r="DL44" i="1"/>
  <c r="DL82" i="8" s="1"/>
  <c r="FB16" i="6"/>
  <c r="DU66" i="8"/>
  <c r="DU42" i="6"/>
  <c r="DU67" i="8" s="1"/>
  <c r="DU45" i="6"/>
  <c r="DU70" i="8" s="1"/>
  <c r="DU43" i="6"/>
  <c r="DU68" i="8" s="1"/>
  <c r="DU44" i="6"/>
  <c r="DU69" i="8" s="1"/>
  <c r="ES43" i="6"/>
  <c r="ES68" i="8" s="1"/>
  <c r="EO22" i="5"/>
  <c r="EO22" i="1" s="1"/>
  <c r="EO27" i="1"/>
  <c r="GJ33" i="2"/>
  <c r="GJ31" i="2"/>
  <c r="GJ32" i="2"/>
  <c r="GJ20" i="2"/>
  <c r="AI5" i="4"/>
  <c r="AI5" i="1" s="1"/>
  <c r="AI4" i="1"/>
  <c r="CE6" i="4"/>
  <c r="CE6" i="1" s="1"/>
  <c r="AU5" i="4"/>
  <c r="AU5" i="1" s="1"/>
  <c r="CQ6" i="4"/>
  <c r="CQ6" i="1" s="1"/>
  <c r="ES45" i="2"/>
  <c r="ES18" i="8" s="1"/>
  <c r="ES43" i="2"/>
  <c r="ES16" i="8" s="1"/>
  <c r="ES44" i="2"/>
  <c r="ES17" i="8" s="1"/>
  <c r="ES42" i="2"/>
  <c r="ES15" i="8" s="1"/>
  <c r="ES14" i="8"/>
  <c r="DP44" i="1"/>
  <c r="DP82" i="8" s="1"/>
  <c r="CF6" i="4"/>
  <c r="CF6" i="1" s="1"/>
  <c r="AJ5" i="4"/>
  <c r="AJ5" i="1" s="1"/>
  <c r="CR6" i="4"/>
  <c r="CR6" i="1" s="1"/>
  <c r="AV5" i="4"/>
  <c r="AV5" i="1" s="1"/>
  <c r="AJ4" i="1"/>
  <c r="AC5" i="4"/>
  <c r="AC5" i="1" s="1"/>
  <c r="AO5" i="4"/>
  <c r="AO5" i="1" s="1"/>
  <c r="BY6" i="4"/>
  <c r="BY6" i="1" s="1"/>
  <c r="BM6" i="4"/>
  <c r="BM6" i="1" s="1"/>
  <c r="CK6" i="4"/>
  <c r="CK6" i="1" s="1"/>
  <c r="AC4" i="1"/>
  <c r="FD43" i="6"/>
  <c r="FD68" i="8" s="1"/>
  <c r="EW43" i="5"/>
  <c r="EW55" i="8" s="1"/>
  <c r="EW45" i="5"/>
  <c r="EW57" i="8" s="1"/>
  <c r="EW42" i="5"/>
  <c r="EW54" i="8" s="1"/>
  <c r="EW53" i="8"/>
  <c r="EW44" i="5"/>
  <c r="EW56" i="8" s="1"/>
  <c r="EY15" i="5"/>
  <c r="EY4" i="5"/>
  <c r="EY17" i="5"/>
  <c r="EY16" i="5"/>
  <c r="ES43" i="3"/>
  <c r="ES29" i="8" s="1"/>
  <c r="ES42" i="3"/>
  <c r="ES28" i="8" s="1"/>
  <c r="ES27" i="8"/>
  <c r="ES45" i="3"/>
  <c r="ES31" i="8" s="1"/>
  <c r="ES44" i="3"/>
  <c r="ES30" i="8" s="1"/>
  <c r="G4" i="1"/>
  <c r="S5" i="4"/>
  <c r="S5" i="1" s="1"/>
  <c r="BO6" i="4"/>
  <c r="BO6" i="1" s="1"/>
  <c r="GE31" i="2"/>
  <c r="GE33" i="2"/>
  <c r="GE32" i="2"/>
  <c r="GE20" i="2"/>
  <c r="ES15" i="5"/>
  <c r="ES4" i="5"/>
  <c r="ES16" i="5"/>
  <c r="ES17" i="5"/>
  <c r="DH44" i="6"/>
  <c r="DH69" i="8" s="1"/>
  <c r="FF21" i="3"/>
  <c r="FF41" i="3"/>
  <c r="FF23" i="3"/>
  <c r="FF14" i="3"/>
  <c r="EZ17" i="6"/>
  <c r="EZ4" i="6"/>
  <c r="ER4" i="2"/>
  <c r="ER15" i="2"/>
  <c r="ER16" i="2"/>
  <c r="ER17" i="2"/>
  <c r="ER14" i="1"/>
  <c r="FE45" i="6"/>
  <c r="FE70" i="8" s="1"/>
  <c r="FE66" i="8"/>
  <c r="FE44" i="6"/>
  <c r="FE69" i="8" s="1"/>
  <c r="FE42" i="6"/>
  <c r="FE67" i="8" s="1"/>
  <c r="FE43" i="6"/>
  <c r="FE68" i="8" s="1"/>
  <c r="DZ44" i="1"/>
  <c r="DZ82" i="8" s="1"/>
  <c r="DP44" i="6"/>
  <c r="DP69" i="8" s="1"/>
  <c r="CV44" i="6"/>
  <c r="CV69" i="8" s="1"/>
  <c r="DC44" i="6"/>
  <c r="DC69" i="8" s="1"/>
  <c r="CN44" i="6"/>
  <c r="CN69" i="8" s="1"/>
  <c r="CM44" i="6"/>
  <c r="CM69" i="8" s="1"/>
  <c r="BV44" i="6"/>
  <c r="BV69" i="8" s="1"/>
  <c r="CP44" i="6"/>
  <c r="CP69" i="8" s="1"/>
  <c r="EU45" i="3"/>
  <c r="EU31" i="8" s="1"/>
  <c r="EU44" i="3"/>
  <c r="EU30" i="8" s="1"/>
  <c r="EU42" i="3"/>
  <c r="EU28" i="8" s="1"/>
  <c r="EU27" i="8"/>
  <c r="EU43" i="3"/>
  <c r="EU29" i="8" s="1"/>
  <c r="EX4" i="2"/>
  <c r="EX17" i="2"/>
  <c r="EX16" i="2"/>
  <c r="EX15" i="2"/>
  <c r="DM44" i="6"/>
  <c r="DM69" i="8" s="1"/>
  <c r="FD23" i="5"/>
  <c r="FD21" i="5"/>
  <c r="FD14" i="5"/>
  <c r="FD41" i="5"/>
  <c r="EF5" i="3"/>
  <c r="EF6" i="3"/>
  <c r="EF7" i="3"/>
  <c r="CT44" i="1"/>
  <c r="CT82" i="8" s="1"/>
  <c r="DE44" i="1"/>
  <c r="DE82" i="8" s="1"/>
  <c r="BY44" i="1"/>
  <c r="BY82" i="8" s="1"/>
  <c r="BZ44" i="1"/>
  <c r="BZ82" i="8" s="1"/>
  <c r="CM44" i="1"/>
  <c r="CM82" i="8" s="1"/>
  <c r="EA44" i="1"/>
  <c r="EA82" i="8" s="1"/>
  <c r="FN43" i="6"/>
  <c r="FN68" i="8" s="1"/>
  <c r="CV44" i="1"/>
  <c r="CV82" i="8" s="1"/>
  <c r="EH23" i="6"/>
  <c r="EH23" i="1" s="1"/>
  <c r="EH21" i="6"/>
  <c r="EH21" i="1" s="1"/>
  <c r="ET21" i="6"/>
  <c r="ET21" i="1" s="1"/>
  <c r="EH41" i="6"/>
  <c r="EH14" i="6"/>
  <c r="ET16" i="6" s="1"/>
  <c r="EH20" i="1"/>
  <c r="EH41" i="1" s="1"/>
  <c r="FI21" i="2"/>
  <c r="FI41" i="2"/>
  <c r="FI22" i="2"/>
  <c r="FI23" i="2"/>
  <c r="FI14" i="2"/>
  <c r="FE23" i="3"/>
  <c r="FE21" i="3"/>
  <c r="FE41" i="3"/>
  <c r="FE14" i="3"/>
  <c r="EV4" i="5"/>
  <c r="EV17" i="5"/>
  <c r="EV16" i="5"/>
  <c r="EV15" i="5"/>
  <c r="FL42" i="6"/>
  <c r="FL67" i="8" s="1"/>
  <c r="FL45" i="6"/>
  <c r="FL70" i="8" s="1"/>
  <c r="FL66" i="8"/>
  <c r="FL44" i="6"/>
  <c r="FL69" i="8" s="1"/>
  <c r="FF27" i="1"/>
  <c r="DQ44" i="6"/>
  <c r="DQ69" i="8" s="1"/>
  <c r="GD33" i="2"/>
  <c r="GD31" i="2"/>
  <c r="GD32" i="2"/>
  <c r="GD20" i="2"/>
  <c r="DV15" i="6"/>
  <c r="DV15" i="1" s="1"/>
  <c r="DV17" i="6"/>
  <c r="DV17" i="1" s="1"/>
  <c r="DV4" i="6"/>
  <c r="DV16" i="6"/>
  <c r="DV16" i="1" s="1"/>
  <c r="DV14" i="1"/>
  <c r="FK23" i="3"/>
  <c r="FK21" i="3"/>
  <c r="FK41" i="3"/>
  <c r="FK14" i="3"/>
  <c r="FG16" i="6"/>
  <c r="EI16" i="6"/>
  <c r="EI16" i="1" s="1"/>
  <c r="EU15" i="6"/>
  <c r="EI4" i="6"/>
  <c r="EI15" i="6"/>
  <c r="EI15" i="1" s="1"/>
  <c r="EI17" i="6"/>
  <c r="EI17" i="1" s="1"/>
  <c r="EI14" i="1"/>
  <c r="EW4" i="5"/>
  <c r="EW16" i="5"/>
  <c r="EW15" i="5"/>
  <c r="EW17" i="5"/>
  <c r="ES45" i="5"/>
  <c r="ES57" i="8" s="1"/>
  <c r="ES53" i="8"/>
  <c r="ES43" i="5"/>
  <c r="ES55" i="8" s="1"/>
  <c r="ES42" i="5"/>
  <c r="ES54" i="8" s="1"/>
  <c r="ES44" i="5"/>
  <c r="ES56" i="8" s="1"/>
  <c r="EU16" i="3"/>
  <c r="EU4" i="3"/>
  <c r="EU17" i="3"/>
  <c r="EU15" i="3"/>
  <c r="FB27" i="8"/>
  <c r="FB42" i="3"/>
  <c r="FB28" i="8" s="1"/>
  <c r="FB45" i="3"/>
  <c r="FB31" i="8" s="1"/>
  <c r="FB43" i="3"/>
  <c r="FB29" i="8" s="1"/>
  <c r="FB44" i="3"/>
  <c r="FB30" i="8" s="1"/>
  <c r="CL44" i="1"/>
  <c r="CL82" i="8" s="1"/>
  <c r="GH31" i="2"/>
  <c r="GH33" i="2"/>
  <c r="GH32" i="2"/>
  <c r="GH20" i="2"/>
  <c r="FF22" i="2"/>
  <c r="FF22" i="1" s="1"/>
  <c r="FF21" i="2"/>
  <c r="FF23" i="2"/>
  <c r="FF41" i="2"/>
  <c r="FF20" i="1"/>
  <c r="FF41" i="1" s="1"/>
  <c r="FF14" i="2"/>
  <c r="EV20" i="4"/>
  <c r="EV26" i="4"/>
  <c r="EV26" i="1" s="1"/>
  <c r="EV28" i="4"/>
  <c r="EV28" i="1" s="1"/>
  <c r="EV27" i="4"/>
  <c r="EV25" i="1"/>
  <c r="FY20" i="3"/>
  <c r="GI33" i="2"/>
  <c r="GI31" i="2"/>
  <c r="GI32" i="2"/>
  <c r="GI20" i="2"/>
  <c r="EL7" i="5"/>
  <c r="EL5" i="5"/>
  <c r="EL6" i="5"/>
  <c r="I4" i="1"/>
  <c r="U5" i="4"/>
  <c r="U5" i="1" s="1"/>
  <c r="DO6" i="6"/>
  <c r="DO6" i="1" s="1"/>
  <c r="DO5" i="6"/>
  <c r="DO5" i="1" s="1"/>
  <c r="DO7" i="6"/>
  <c r="DO4" i="1"/>
  <c r="FF41" i="5"/>
  <c r="FF23" i="5"/>
  <c r="FF21" i="5"/>
  <c r="FF14" i="5"/>
  <c r="ES21" i="1"/>
  <c r="DG44" i="1"/>
  <c r="DG82" i="8" s="1"/>
  <c r="FK44" i="6"/>
  <c r="FK69" i="8" s="1"/>
  <c r="DN44" i="6"/>
  <c r="DN69" i="8" s="1"/>
  <c r="FD44" i="6"/>
  <c r="FD69" i="8" s="1"/>
  <c r="FB53" i="8"/>
  <c r="FB45" i="5"/>
  <c r="FB57" i="8" s="1"/>
  <c r="FB44" i="5"/>
  <c r="FB56" i="8" s="1"/>
  <c r="ED44" i="6"/>
  <c r="ED69" i="8" s="1"/>
  <c r="FL41" i="2"/>
  <c r="FL14" i="2"/>
  <c r="FL23" i="2"/>
  <c r="FL21" i="2"/>
  <c r="FL22" i="2"/>
  <c r="EK7" i="5"/>
  <c r="EK5" i="5"/>
  <c r="EK6" i="5"/>
  <c r="ER42" i="1"/>
  <c r="ER80" i="8" s="1"/>
  <c r="ER43" i="1"/>
  <c r="ER81" i="8" s="1"/>
  <c r="ER45" i="1"/>
  <c r="ER83" i="8" s="1"/>
  <c r="ER44" i="1"/>
  <c r="ER82" i="8" s="1"/>
  <c r="ER79" i="8"/>
  <c r="FE16" i="6"/>
  <c r="FE17" i="6"/>
  <c r="FE15" i="6"/>
  <c r="FE4" i="6"/>
  <c r="EV17" i="6"/>
  <c r="EV4" i="6"/>
  <c r="EX44" i="6"/>
  <c r="EX69" i="8" s="1"/>
  <c r="FN5" i="6"/>
  <c r="FN7" i="6"/>
  <c r="FN6" i="6"/>
  <c r="FA45" i="5"/>
  <c r="FA57" i="8" s="1"/>
  <c r="FA53" i="8"/>
  <c r="FA44" i="5"/>
  <c r="FA56" i="8" s="1"/>
  <c r="EN22" i="6"/>
  <c r="EN22" i="1" s="1"/>
  <c r="EN27" i="1"/>
  <c r="BW44" i="6"/>
  <c r="BW69" i="8" s="1"/>
  <c r="CU44" i="6"/>
  <c r="CU69" i="8" s="1"/>
  <c r="BM44" i="6"/>
  <c r="BM69" i="8" s="1"/>
  <c r="BN44" i="6"/>
  <c r="BN69" i="8" s="1"/>
  <c r="CO44" i="6"/>
  <c r="CO69" i="8" s="1"/>
  <c r="CC44" i="6"/>
  <c r="CC69" i="8" s="1"/>
  <c r="BO44" i="6"/>
  <c r="BO69" i="8" s="1"/>
  <c r="DY7" i="6"/>
  <c r="DY6" i="6"/>
  <c r="DY5" i="6"/>
  <c r="ET27" i="1"/>
  <c r="BR44" i="1"/>
  <c r="BR82" i="8" s="1"/>
  <c r="CO44" i="1"/>
  <c r="CO82" i="8" s="1"/>
  <c r="BW44" i="1"/>
  <c r="BW82" i="8" s="1"/>
  <c r="BL44" i="1"/>
  <c r="BL82" i="8" s="1"/>
  <c r="CN44" i="1"/>
  <c r="CN82" i="8" s="1"/>
  <c r="DT44" i="1"/>
  <c r="DT82" i="8" s="1"/>
  <c r="EY4" i="2"/>
  <c r="EY15" i="2"/>
  <c r="EY16" i="2"/>
  <c r="EY17" i="2"/>
  <c r="EH22" i="6"/>
  <c r="EH22" i="1" s="1"/>
  <c r="EH27" i="1"/>
  <c r="EV53" i="8"/>
  <c r="EV42" i="5"/>
  <c r="EV54" i="8" s="1"/>
  <c r="EV43" i="5"/>
  <c r="EV55" i="8" s="1"/>
  <c r="EV45" i="5"/>
  <c r="EV57" i="8" s="1"/>
  <c r="EV44" i="5"/>
  <c r="EV56" i="8" s="1"/>
  <c r="GB31" i="2"/>
  <c r="GB33" i="2"/>
  <c r="GB32" i="2"/>
  <c r="GB20" i="2"/>
  <c r="DG6" i="6"/>
  <c r="DG6" i="1" s="1"/>
  <c r="DG7" i="6"/>
  <c r="DG5" i="6"/>
  <c r="DG5" i="1" s="1"/>
  <c r="DG4" i="1"/>
  <c r="EC17" i="6"/>
  <c r="EC17" i="1" s="1"/>
  <c r="EC16" i="6"/>
  <c r="EC16" i="1" s="1"/>
  <c r="EC15" i="6"/>
  <c r="EC15" i="1" s="1"/>
  <c r="EC4" i="6"/>
  <c r="EC14" i="1"/>
  <c r="FL4" i="6"/>
  <c r="FL15" i="6"/>
  <c r="FL17" i="6"/>
  <c r="EU23" i="1"/>
  <c r="EK44" i="1"/>
  <c r="EK82" i="8" s="1"/>
  <c r="FF23" i="4"/>
  <c r="FF21" i="4"/>
  <c r="FF41" i="4"/>
  <c r="FF14" i="4"/>
  <c r="FL23" i="3"/>
  <c r="FL21" i="3"/>
  <c r="FL41" i="3"/>
  <c r="FL14" i="3"/>
  <c r="FE21" i="2"/>
  <c r="FE23" i="2"/>
  <c r="FE22" i="2"/>
  <c r="FE41" i="2"/>
  <c r="FE14" i="2"/>
  <c r="FF28" i="1"/>
  <c r="FD21" i="3"/>
  <c r="FD23" i="3"/>
  <c r="FD41" i="3"/>
  <c r="FD14" i="3"/>
  <c r="EG44" i="1"/>
  <c r="EG82" i="8" s="1"/>
  <c r="EG45" i="1"/>
  <c r="EG83" i="8" s="1"/>
  <c r="EG79" i="8"/>
  <c r="EG42" i="1"/>
  <c r="EG80" i="8" s="1"/>
  <c r="EG43" i="1"/>
  <c r="EG81" i="8" s="1"/>
  <c r="FD5" i="6"/>
  <c r="FD7" i="6"/>
  <c r="EK5" i="6"/>
  <c r="EK5" i="1" s="1"/>
  <c r="EK7" i="6"/>
  <c r="EK6" i="6"/>
  <c r="EY53" i="8"/>
  <c r="EY45" i="5"/>
  <c r="EY57" i="8" s="1"/>
  <c r="EY43" i="5"/>
  <c r="EY55" i="8" s="1"/>
  <c r="EY42" i="5"/>
  <c r="EY54" i="8" s="1"/>
  <c r="EY44" i="5"/>
  <c r="EY56" i="8" s="1"/>
  <c r="EG5" i="4"/>
  <c r="EG6" i="4"/>
  <c r="EG7" i="4"/>
  <c r="FK23" i="2"/>
  <c r="FK22" i="2"/>
  <c r="FK21" i="2"/>
  <c r="FK41" i="2"/>
  <c r="FK14" i="2"/>
  <c r="FA16" i="6"/>
  <c r="FA15" i="6"/>
  <c r="FA4" i="6"/>
  <c r="FA17" i="6"/>
  <c r="FN16" i="6"/>
  <c r="CR44" i="1"/>
  <c r="CR82" i="8" s="1"/>
  <c r="EC43" i="6"/>
  <c r="EC68" i="8" s="1"/>
  <c r="EC45" i="6"/>
  <c r="EC70" i="8" s="1"/>
  <c r="EC42" i="6"/>
  <c r="EC67" i="8" s="1"/>
  <c r="EC44" i="6"/>
  <c r="EC69" i="8" s="1"/>
  <c r="EC66" i="8"/>
  <c r="EM79" i="8"/>
  <c r="EM43" i="1"/>
  <c r="EM81" i="8" s="1"/>
  <c r="EM45" i="1"/>
  <c r="EM83" i="8" s="1"/>
  <c r="EM42" i="1"/>
  <c r="EM80" i="8" s="1"/>
  <c r="EM44" i="1"/>
  <c r="EM82" i="8" s="1"/>
  <c r="EG15" i="6"/>
  <c r="EG15" i="1" s="1"/>
  <c r="EG16" i="6"/>
  <c r="EG16" i="1" s="1"/>
  <c r="ES15" i="6"/>
  <c r="EG4" i="6"/>
  <c r="EG4" i="1" s="1"/>
  <c r="EG17" i="6"/>
  <c r="EG17" i="1" s="1"/>
  <c r="EG14" i="1"/>
  <c r="CA44" i="1"/>
  <c r="CA82" i="8" s="1"/>
  <c r="EX4" i="5"/>
  <c r="EX16" i="5"/>
  <c r="EX15" i="5"/>
  <c r="EX17" i="5"/>
  <c r="FC44" i="6"/>
  <c r="FC69" i="8" s="1"/>
  <c r="FD22" i="2"/>
  <c r="FD23" i="2"/>
  <c r="FD41" i="2"/>
  <c r="FD21" i="2"/>
  <c r="FD14" i="2"/>
  <c r="FK23" i="5"/>
  <c r="FK21" i="5"/>
  <c r="FK14" i="5"/>
  <c r="FK41" i="5"/>
  <c r="FG44" i="6"/>
  <c r="FG69" i="8" s="1"/>
  <c r="EM7" i="6"/>
  <c r="EM6" i="6"/>
  <c r="EM5" i="6"/>
  <c r="FB7" i="6"/>
  <c r="FB5" i="6"/>
  <c r="DN7" i="6"/>
  <c r="DN5" i="6"/>
  <c r="DN5" i="1" s="1"/>
  <c r="DN6" i="6"/>
  <c r="DN6" i="1" s="1"/>
  <c r="DN4" i="1"/>
  <c r="DX79" i="8"/>
  <c r="DX45" i="1"/>
  <c r="DX83" i="8" s="1"/>
  <c r="DX43" i="1"/>
  <c r="DX81" i="8" s="1"/>
  <c r="DX44" i="1"/>
  <c r="DX82" i="8" s="1"/>
  <c r="DX42" i="1"/>
  <c r="DX80" i="8" s="1"/>
  <c r="FC41" i="2"/>
  <c r="FC21" i="2"/>
  <c r="FC22" i="2"/>
  <c r="FC23" i="2"/>
  <c r="FC14" i="2"/>
  <c r="FG41" i="2"/>
  <c r="FG21" i="2"/>
  <c r="FG23" i="2"/>
  <c r="FG22" i="2"/>
  <c r="FG14" i="2"/>
  <c r="FN22" i="2"/>
  <c r="FN41" i="2"/>
  <c r="FN23" i="2"/>
  <c r="FN14" i="2"/>
  <c r="FN21" i="2"/>
  <c r="ET4" i="2"/>
  <c r="ET14" i="1"/>
  <c r="ET17" i="2"/>
  <c r="ET15" i="2"/>
  <c r="ET16" i="2"/>
  <c r="L4" i="1"/>
  <c r="BT6" i="4"/>
  <c r="BT6" i="1" s="1"/>
  <c r="X5" i="4"/>
  <c r="X5" i="1" s="1"/>
  <c r="DO44" i="1"/>
  <c r="DO82" i="8" s="1"/>
  <c r="ES45" i="1"/>
  <c r="ES83" i="8" s="1"/>
  <c r="ES79" i="8"/>
  <c r="ES43" i="1"/>
  <c r="ES81" i="8" s="1"/>
  <c r="ES42" i="1"/>
  <c r="ES80" i="8" s="1"/>
  <c r="ES44" i="1"/>
  <c r="ES82" i="8" s="1"/>
  <c r="EI44" i="1"/>
  <c r="EI82" i="8" s="1"/>
  <c r="EI43" i="1"/>
  <c r="EI81" i="8" s="1"/>
  <c r="EI45" i="1"/>
  <c r="EI83" i="8" s="1"/>
  <c r="EI42" i="1"/>
  <c r="EI80" i="8" s="1"/>
  <c r="EI79" i="8"/>
  <c r="FI21" i="3"/>
  <c r="FI23" i="3"/>
  <c r="FI41" i="3"/>
  <c r="FI14" i="3"/>
  <c r="DW44" i="1"/>
  <c r="DW82" i="8" s="1"/>
  <c r="FB4" i="5"/>
  <c r="FB17" i="5"/>
  <c r="EK44" i="6"/>
  <c r="EK69" i="8" s="1"/>
  <c r="GK33" i="2"/>
  <c r="GK32" i="2"/>
  <c r="GK31" i="2"/>
  <c r="GK20" i="2"/>
  <c r="FC23" i="5"/>
  <c r="FC14" i="5"/>
  <c r="FC41" i="5"/>
  <c r="FC21" i="5"/>
  <c r="FF26" i="1"/>
  <c r="DZ44" i="6"/>
  <c r="DZ69" i="8" s="1"/>
  <c r="EV44" i="6"/>
  <c r="EV69" i="8" s="1"/>
  <c r="EV66" i="8"/>
  <c r="EV45" i="6"/>
  <c r="EV70" i="8" s="1"/>
  <c r="DF44" i="1"/>
  <c r="DF82" i="8" s="1"/>
  <c r="FA17" i="5"/>
  <c r="FA4" i="5"/>
  <c r="BR44" i="6"/>
  <c r="BR69" i="8" s="1"/>
  <c r="EU44" i="6"/>
  <c r="EU69" i="8" s="1"/>
  <c r="ET44" i="6"/>
  <c r="ET69" i="8" s="1"/>
  <c r="DD44" i="6"/>
  <c r="DD69" i="8" s="1"/>
  <c r="BS44" i="6"/>
  <c r="BS69" i="8" s="1"/>
  <c r="CK44" i="6"/>
  <c r="CK69" i="8" s="1"/>
  <c r="CD44" i="6"/>
  <c r="CD69" i="8" s="1"/>
  <c r="D4" i="1"/>
  <c r="P5" i="4"/>
  <c r="P5" i="1" s="1"/>
  <c r="BL6" i="4"/>
  <c r="BL6" i="1" s="1"/>
  <c r="EX45" i="2"/>
  <c r="EX18" i="8" s="1"/>
  <c r="EX43" i="2"/>
  <c r="EX16" i="8" s="1"/>
  <c r="EX42" i="2"/>
  <c r="EX15" i="8" s="1"/>
  <c r="EX44" i="2"/>
  <c r="EX17" i="8" s="1"/>
  <c r="EX14" i="8"/>
  <c r="EZ4" i="3"/>
  <c r="EZ17" i="3"/>
  <c r="EZ16" i="3"/>
  <c r="EZ15" i="3"/>
  <c r="FF41" i="6"/>
  <c r="FF21" i="6"/>
  <c r="FF23" i="6"/>
  <c r="FF14" i="6"/>
  <c r="FR15" i="6" s="1"/>
  <c r="ER15" i="5"/>
  <c r="ER16" i="5"/>
  <c r="ER4" i="5"/>
  <c r="ER17" i="5"/>
  <c r="DQ44" i="1"/>
  <c r="DQ82" i="8" s="1"/>
  <c r="CE44" i="1"/>
  <c r="CE82" i="8" s="1"/>
  <c r="CQ44" i="1"/>
  <c r="CQ82" i="8" s="1"/>
  <c r="CX44" i="1"/>
  <c r="CX82" i="8" s="1"/>
  <c r="BP44" i="1"/>
  <c r="BP82" i="8" s="1"/>
  <c r="FC16" i="6"/>
  <c r="EE15" i="6"/>
  <c r="EE15" i="1" s="1"/>
  <c r="EE16" i="6"/>
  <c r="EE16" i="1" s="1"/>
  <c r="EE4" i="6"/>
  <c r="EE17" i="6"/>
  <c r="EE17" i="1" s="1"/>
  <c r="EQ15" i="6"/>
  <c r="EY45" i="2"/>
  <c r="EY18" i="8" s="1"/>
  <c r="EY42" i="2"/>
  <c r="EY15" i="8" s="1"/>
  <c r="EY14" i="8"/>
  <c r="EY43" i="2"/>
  <c r="EY16" i="8" s="1"/>
  <c r="EY44" i="2"/>
  <c r="EY17" i="8" s="1"/>
  <c r="FA4" i="2"/>
  <c r="FA17" i="2"/>
  <c r="FA15" i="2"/>
  <c r="FA16" i="2"/>
  <c r="GG31" i="2"/>
  <c r="GG32" i="2"/>
  <c r="GG33" i="2"/>
  <c r="GG20" i="2"/>
  <c r="EU43" i="2"/>
  <c r="EU16" i="8" s="1"/>
  <c r="EU45" i="2"/>
  <c r="EU18" i="8" s="1"/>
  <c r="EU14" i="8"/>
  <c r="EU42" i="2"/>
  <c r="EU15" i="8" s="1"/>
  <c r="EU44" i="2"/>
  <c r="EU17" i="8" s="1"/>
  <c r="DH44" i="1"/>
  <c r="DH82" i="8" s="1"/>
  <c r="FB6" i="6"/>
  <c r="DR5" i="6"/>
  <c r="DR5" i="1" s="1"/>
  <c r="DR6" i="6"/>
  <c r="DR6" i="1" s="1"/>
  <c r="DR7" i="6"/>
  <c r="DR4" i="1"/>
  <c r="DU43" i="1"/>
  <c r="DU81" i="8" s="1"/>
  <c r="DU45" i="1"/>
  <c r="DU83" i="8" s="1"/>
  <c r="DU42" i="1"/>
  <c r="DU80" i="8" s="1"/>
  <c r="DU79" i="8"/>
  <c r="DU44" i="1"/>
  <c r="DU82" i="8" s="1"/>
  <c r="AG5" i="4"/>
  <c r="AG5" i="1" s="1"/>
  <c r="CC6" i="4"/>
  <c r="CC6" i="1" s="1"/>
  <c r="AS5" i="4"/>
  <c r="AS5" i="1" s="1"/>
  <c r="AG4" i="1"/>
  <c r="CO6" i="4"/>
  <c r="CO6" i="1" s="1"/>
  <c r="EZ66" i="8"/>
  <c r="EZ45" i="6"/>
  <c r="EZ70" i="8" s="1"/>
  <c r="EZ44" i="6"/>
  <c r="EZ69" i="8" s="1"/>
  <c r="DS5" i="6"/>
  <c r="DS5" i="1" s="1"/>
  <c r="DS7" i="6"/>
  <c r="DS6" i="6"/>
  <c r="DS6" i="1" s="1"/>
  <c r="DS4" i="1"/>
  <c r="CH44" i="1"/>
  <c r="CH82" i="8" s="1"/>
  <c r="FE41" i="5"/>
  <c r="FE21" i="5"/>
  <c r="FE23" i="5"/>
  <c r="FE14" i="5"/>
  <c r="EM45" i="5"/>
  <c r="EM57" i="8" s="1"/>
  <c r="EM53" i="8"/>
  <c r="EM43" i="5"/>
  <c r="EM55" i="8" s="1"/>
  <c r="EM42" i="5"/>
  <c r="EM54" i="8" s="1"/>
  <c r="EM44" i="5"/>
  <c r="EM56" i="8" s="1"/>
  <c r="FI44" i="6"/>
  <c r="FI69" i="8" s="1"/>
  <c r="DI44" i="6"/>
  <c r="DI69" i="8" s="1"/>
  <c r="EX42" i="5"/>
  <c r="EX54" i="8" s="1"/>
  <c r="EX53" i="8"/>
  <c r="EX43" i="5"/>
  <c r="EX55" i="8" s="1"/>
  <c r="EX44" i="5"/>
  <c r="EX56" i="8" s="1"/>
  <c r="EX45" i="5"/>
  <c r="EX57" i="8" s="1"/>
  <c r="GF31" i="2"/>
  <c r="GF32" i="2"/>
  <c r="GF33" i="2"/>
  <c r="GF20" i="2"/>
  <c r="FJ23" i="3"/>
  <c r="FJ21" i="3"/>
  <c r="FJ41" i="3"/>
  <c r="FJ14" i="3"/>
  <c r="EF43" i="6"/>
  <c r="EF68" i="8" s="1"/>
  <c r="EF44" i="6"/>
  <c r="EF69" i="8" s="1"/>
  <c r="ER42" i="6"/>
  <c r="ER67" i="8" s="1"/>
  <c r="EF42" i="6"/>
  <c r="EF67" i="8" s="1"/>
  <c r="EF45" i="6"/>
  <c r="EF70" i="8" s="1"/>
  <c r="EF66" i="8"/>
  <c r="EW4" i="3"/>
  <c r="EW17" i="3"/>
  <c r="EW15" i="3"/>
  <c r="EW16" i="3"/>
  <c r="DX16" i="6"/>
  <c r="DX16" i="1" s="1"/>
  <c r="DX15" i="6"/>
  <c r="DX15" i="1" s="1"/>
  <c r="DX4" i="6"/>
  <c r="DX17" i="6"/>
  <c r="DX17" i="1" s="1"/>
  <c r="DX14" i="1"/>
  <c r="DU4" i="6"/>
  <c r="DU16" i="6"/>
  <c r="DU16" i="1" s="1"/>
  <c r="DU15" i="6"/>
  <c r="DU15" i="1" s="1"/>
  <c r="DU17" i="6"/>
  <c r="DU14" i="1"/>
  <c r="ES16" i="6"/>
  <c r="ET23" i="1"/>
  <c r="EQ15" i="5"/>
  <c r="EQ15" i="1" s="1"/>
  <c r="EQ16" i="5"/>
  <c r="EQ4" i="5"/>
  <c r="EQ17" i="5"/>
  <c r="EQ17" i="1" s="1"/>
  <c r="EY44" i="6"/>
  <c r="EY69" i="8" s="1"/>
  <c r="FB44" i="6"/>
  <c r="FB69" i="8" s="1"/>
  <c r="DN44" i="1"/>
  <c r="DN82" i="8" s="1"/>
  <c r="K4" i="1"/>
  <c r="W5" i="4"/>
  <c r="W5" i="1" s="1"/>
  <c r="BS6" i="4"/>
  <c r="BS6" i="1" s="1"/>
  <c r="FL41" i="5"/>
  <c r="FL21" i="5"/>
  <c r="FL23" i="5"/>
  <c r="FL14" i="5"/>
  <c r="EK7" i="1"/>
  <c r="CA6" i="4"/>
  <c r="CA6" i="1" s="1"/>
  <c r="AE5" i="4"/>
  <c r="AE5" i="1" s="1"/>
  <c r="AE4" i="1"/>
  <c r="AQ5" i="4"/>
  <c r="AQ5" i="1" s="1"/>
  <c r="CM6" i="4"/>
  <c r="CM6" i="1" s="1"/>
  <c r="DJ44" i="1"/>
  <c r="DJ82" i="8" s="1"/>
  <c r="ER21" i="1"/>
  <c r="EE6" i="3"/>
  <c r="EE5" i="3"/>
  <c r="EE7" i="3"/>
  <c r="EE4" i="1"/>
  <c r="EB44" i="6"/>
  <c r="EB69" i="8" s="1"/>
  <c r="DY44" i="1"/>
  <c r="DY82" i="8" s="1"/>
  <c r="EN14" i="6"/>
  <c r="EZ16" i="6" s="1"/>
  <c r="EN41" i="6"/>
  <c r="EZ43" i="6" s="1"/>
  <c r="EZ68" i="8" s="1"/>
  <c r="EN23" i="6"/>
  <c r="EN23" i="1" s="1"/>
  <c r="EN21" i="6"/>
  <c r="EN21" i="1" s="1"/>
  <c r="EN20" i="1"/>
  <c r="EN41" i="1" s="1"/>
  <c r="CE44" i="6"/>
  <c r="CE69" i="8" s="1"/>
  <c r="BY44" i="6"/>
  <c r="BY69" i="8" s="1"/>
  <c r="CA44" i="6"/>
  <c r="CA69" i="8" s="1"/>
  <c r="CY44" i="6"/>
  <c r="CY69" i="8" s="1"/>
  <c r="BX44" i="6"/>
  <c r="BX69" i="8" s="1"/>
  <c r="CJ44" i="6"/>
  <c r="CJ69" i="8" s="1"/>
  <c r="BK44" i="6"/>
  <c r="BK69" i="8" s="1"/>
  <c r="FG21" i="3"/>
  <c r="FG23" i="3"/>
  <c r="FG41" i="3"/>
  <c r="FG14" i="3"/>
  <c r="ER43" i="5"/>
  <c r="ER55" i="8" s="1"/>
  <c r="ER45" i="5"/>
  <c r="ER57" i="8" s="1"/>
  <c r="ER42" i="5"/>
  <c r="ER54" i="8" s="1"/>
  <c r="ER53" i="8"/>
  <c r="ER44" i="5"/>
  <c r="ER56" i="8" s="1"/>
  <c r="ED7" i="6"/>
  <c r="ED7" i="1" s="1"/>
  <c r="ED6" i="6"/>
  <c r="ED6" i="1" s="1"/>
  <c r="ED5" i="6"/>
  <c r="ED5" i="1" s="1"/>
  <c r="ED4" i="1"/>
  <c r="DB44" i="1"/>
  <c r="DB82" i="8" s="1"/>
  <c r="CG44" i="1"/>
  <c r="CG82" i="8" s="1"/>
  <c r="CP44" i="1"/>
  <c r="CP82" i="8" s="1"/>
  <c r="CD44" i="1"/>
  <c r="CD82" i="8" s="1"/>
  <c r="CK44" i="1"/>
  <c r="CK82" i="8" s="1"/>
  <c r="DA44" i="1"/>
  <c r="DA82" i="8" s="1"/>
  <c r="AF5" i="4"/>
  <c r="AF5" i="1" s="1"/>
  <c r="CB6" i="4"/>
  <c r="CB6" i="1" s="1"/>
  <c r="CN6" i="4"/>
  <c r="CN6" i="1" s="1"/>
  <c r="AR5" i="4"/>
  <c r="AR5" i="1" s="1"/>
  <c r="AF4" i="1"/>
  <c r="FH41" i="3"/>
  <c r="FH21" i="3"/>
  <c r="FH23" i="3"/>
  <c r="FH14" i="3"/>
  <c r="FA4" i="3"/>
  <c r="FA17" i="3"/>
  <c r="FA16" i="3"/>
  <c r="FA15" i="3"/>
  <c r="FH66" i="8"/>
  <c r="FH44" i="6"/>
  <c r="FH69" i="8" s="1"/>
  <c r="FH45" i="6"/>
  <c r="FH70" i="8" s="1"/>
  <c r="FH42" i="6"/>
  <c r="FH67" i="8" s="1"/>
  <c r="FI21" i="5"/>
  <c r="FI14" i="5"/>
  <c r="FI41" i="5"/>
  <c r="FI23" i="5"/>
  <c r="DT44" i="6"/>
  <c r="DT69" i="8" s="1"/>
  <c r="FJ23" i="5"/>
  <c r="FJ14" i="5"/>
  <c r="FJ41" i="5"/>
  <c r="FJ21" i="5"/>
  <c r="EQ5" i="3"/>
  <c r="EQ6" i="3"/>
  <c r="EQ7" i="3"/>
  <c r="EQ4" i="1"/>
  <c r="EY6" i="6"/>
  <c r="EY7" i="6"/>
  <c r="EY5" i="6"/>
  <c r="ET7" i="3"/>
  <c r="ET5" i="3"/>
  <c r="ET6" i="3"/>
  <c r="EW42" i="3"/>
  <c r="EW28" i="8" s="1"/>
  <c r="EW44" i="3"/>
  <c r="EW30" i="8" s="1"/>
  <c r="EW43" i="3"/>
  <c r="EW29" i="8" s="1"/>
  <c r="EW27" i="8"/>
  <c r="EW45" i="3"/>
  <c r="EW31" i="8" s="1"/>
  <c r="DV44" i="1"/>
  <c r="DV82" i="8" s="1"/>
  <c r="DV45" i="1"/>
  <c r="DV83" i="8" s="1"/>
  <c r="DV79" i="8"/>
  <c r="DV42" i="1"/>
  <c r="DV80" i="8" s="1"/>
  <c r="DV43" i="1"/>
  <c r="DV81" i="8" s="1"/>
  <c r="EP21" i="5"/>
  <c r="EP21" i="1" s="1"/>
  <c r="EP23" i="5"/>
  <c r="EP41" i="5"/>
  <c r="FB42" i="5" s="1"/>
  <c r="FB54" i="8" s="1"/>
  <c r="EP14" i="5"/>
  <c r="FB16" i="5" s="1"/>
  <c r="DI44" i="1"/>
  <c r="DI82" i="8" s="1"/>
  <c r="EW7" i="6"/>
  <c r="EW5" i="6"/>
  <c r="EW6" i="6"/>
  <c r="FH23" i="5"/>
  <c r="FH21" i="5"/>
  <c r="FH14" i="5"/>
  <c r="FH41" i="5"/>
  <c r="EQ53" i="8"/>
  <c r="EQ44" i="5"/>
  <c r="EQ56" i="8" s="1"/>
  <c r="EQ45" i="5"/>
  <c r="EQ57" i="8" s="1"/>
  <c r="EQ43" i="5"/>
  <c r="EQ55" i="8" s="1"/>
  <c r="EQ42" i="5"/>
  <c r="EQ54" i="8" s="1"/>
  <c r="FB43" i="6"/>
  <c r="FB68" i="8" s="1"/>
  <c r="AL5" i="4"/>
  <c r="AL5" i="1" s="1"/>
  <c r="CT6" i="4"/>
  <c r="CT6" i="1" s="1"/>
  <c r="AX5" i="4"/>
  <c r="AX5" i="1" s="1"/>
  <c r="CH6" i="4"/>
  <c r="CH6" i="1" s="1"/>
  <c r="AL4" i="1"/>
  <c r="FB21" i="5"/>
  <c r="DY5" i="1"/>
  <c r="EZ4" i="2"/>
  <c r="EZ16" i="2"/>
  <c r="EZ17" i="2"/>
  <c r="EZ15" i="2"/>
  <c r="EJ22" i="6"/>
  <c r="EJ22" i="1" s="1"/>
  <c r="EJ27" i="1"/>
  <c r="BK6" i="4"/>
  <c r="BK6" i="1" s="1"/>
  <c r="CZ44" i="1"/>
  <c r="CZ82" i="8" s="1"/>
  <c r="DL6" i="1"/>
  <c r="EW4" i="2"/>
  <c r="EW16" i="2"/>
  <c r="EW17" i="2"/>
  <c r="EW15" i="2"/>
  <c r="BU44" i="6"/>
  <c r="BU69" i="8" s="1"/>
  <c r="CT44" i="6"/>
  <c r="CT69" i="8" s="1"/>
  <c r="CI44" i="6"/>
  <c r="CI69" i="8" s="1"/>
  <c r="CH44" i="6"/>
  <c r="CH69" i="8" s="1"/>
  <c r="CS44" i="6"/>
  <c r="CS69" i="8" s="1"/>
  <c r="CQ44" i="6"/>
  <c r="CQ69" i="8" s="1"/>
  <c r="BL44" i="6"/>
  <c r="BL69" i="8" s="1"/>
  <c r="EX4" i="3"/>
  <c r="EX16" i="3"/>
  <c r="EX17" i="3"/>
  <c r="EX15" i="3"/>
  <c r="FM42" i="6"/>
  <c r="FM67" i="8" s="1"/>
  <c r="FM43" i="6"/>
  <c r="FM68" i="8" s="1"/>
  <c r="FM66" i="8"/>
  <c r="FM45" i="6"/>
  <c r="FM70" i="8" s="1"/>
  <c r="FM44" i="6"/>
  <c r="FM69" i="8" s="1"/>
  <c r="CY44" i="1"/>
  <c r="CY82" i="8" s="1"/>
  <c r="DH7" i="6"/>
  <c r="DH5" i="6"/>
  <c r="DH5" i="1" s="1"/>
  <c r="DH6" i="6"/>
  <c r="DH6" i="1" s="1"/>
  <c r="DH4" i="1"/>
  <c r="J4" i="1"/>
  <c r="V5" i="4"/>
  <c r="V5" i="1" s="1"/>
  <c r="BR6" i="4"/>
  <c r="BR6" i="1" s="1"/>
  <c r="CW44" i="1"/>
  <c r="CW82" i="8" s="1"/>
  <c r="CI44" i="1"/>
  <c r="CI82" i="8" s="1"/>
  <c r="DD44" i="1"/>
  <c r="DD82" i="8" s="1"/>
  <c r="BX44" i="1"/>
  <c r="BX82" i="8" s="1"/>
  <c r="BS44" i="1"/>
  <c r="BS82" i="8" s="1"/>
  <c r="EU16" i="6"/>
  <c r="FA42" i="3"/>
  <c r="FA28" i="8" s="1"/>
  <c r="FA44" i="3"/>
  <c r="FA30" i="8" s="1"/>
  <c r="FA43" i="3"/>
  <c r="FA29" i="8" s="1"/>
  <c r="FA45" i="3"/>
  <c r="FA31" i="8" s="1"/>
  <c r="FA27" i="8"/>
  <c r="DJ44" i="6"/>
  <c r="DJ69" i="8" s="1"/>
  <c r="FA14" i="8"/>
  <c r="FA42" i="2"/>
  <c r="FA15" i="8" s="1"/>
  <c r="FA43" i="2"/>
  <c r="FA16" i="8" s="1"/>
  <c r="FA44" i="2"/>
  <c r="FA17" i="8" s="1"/>
  <c r="FA45" i="2"/>
  <c r="FA18" i="8" s="1"/>
  <c r="ET4" i="5"/>
  <c r="ET15" i="5"/>
  <c r="ET16" i="5"/>
  <c r="ET17" i="5"/>
  <c r="DZ4" i="1"/>
  <c r="DZ6" i="6"/>
  <c r="DZ6" i="1" s="1"/>
  <c r="DZ5" i="6"/>
  <c r="DZ5" i="1" s="1"/>
  <c r="DZ7" i="6"/>
  <c r="DZ7" i="1" s="1"/>
  <c r="FH4" i="6"/>
  <c r="FH15" i="6"/>
  <c r="FH17" i="6"/>
  <c r="EY4" i="3"/>
  <c r="EY16" i="3"/>
  <c r="EY15" i="3"/>
  <c r="EY17" i="3"/>
  <c r="EB7" i="6"/>
  <c r="EB7" i="1" s="1"/>
  <c r="EB5" i="6"/>
  <c r="EB5" i="1" s="1"/>
  <c r="EB6" i="6"/>
  <c r="EB6" i="1" s="1"/>
  <c r="FJ23" i="2"/>
  <c r="FJ22" i="2"/>
  <c r="FJ21" i="2"/>
  <c r="FJ41" i="2"/>
  <c r="FJ14" i="2"/>
  <c r="BQ44" i="1"/>
  <c r="BQ82" i="8" s="1"/>
  <c r="EW27" i="4"/>
  <c r="EW26" i="4"/>
  <c r="EW26" i="1" s="1"/>
  <c r="EW28" i="4"/>
  <c r="EW28" i="1" s="1"/>
  <c r="EW20" i="4"/>
  <c r="EW25" i="1"/>
  <c r="EZ28" i="4"/>
  <c r="EZ28" i="1" s="1"/>
  <c r="EZ26" i="4"/>
  <c r="EZ26" i="1" s="1"/>
  <c r="EZ27" i="4"/>
  <c r="EZ20" i="4"/>
  <c r="EZ25" i="1"/>
  <c r="FB26" i="4"/>
  <c r="FB26" i="1" s="1"/>
  <c r="FB27" i="4"/>
  <c r="FB28" i="4"/>
  <c r="FB28" i="1" s="1"/>
  <c r="FB20" i="4"/>
  <c r="FB25" i="1"/>
  <c r="FH27" i="4"/>
  <c r="FH22" i="4" s="1"/>
  <c r="FH20" i="4"/>
  <c r="FH20" i="1" s="1"/>
  <c r="FH41" i="1" s="1"/>
  <c r="FH26" i="4"/>
  <c r="FH26" i="1" s="1"/>
  <c r="FH28" i="4"/>
  <c r="FH28" i="1" s="1"/>
  <c r="EP23" i="1"/>
  <c r="DW44" i="6"/>
  <c r="DW69" i="8" s="1"/>
  <c r="EZ43" i="5"/>
  <c r="EZ55" i="8" s="1"/>
  <c r="EZ53" i="8"/>
  <c r="EZ44" i="5"/>
  <c r="EZ56" i="8" s="1"/>
  <c r="EZ45" i="5"/>
  <c r="EZ57" i="8" s="1"/>
  <c r="EZ42" i="5"/>
  <c r="EZ54" i="8" s="1"/>
  <c r="EV4" i="3"/>
  <c r="EV17" i="3"/>
  <c r="EV15" i="3"/>
  <c r="EV16" i="3"/>
  <c r="DY44" i="6"/>
  <c r="DY69" i="8" s="1"/>
  <c r="EW44" i="6"/>
  <c r="EW69" i="8" s="1"/>
  <c r="DK44" i="1"/>
  <c r="DK82" i="8" s="1"/>
  <c r="BK44" i="1"/>
  <c r="BK82" i="8" s="1"/>
  <c r="EF4" i="6"/>
  <c r="ER6" i="6" s="1"/>
  <c r="ER15" i="6"/>
  <c r="EF17" i="6"/>
  <c r="EF17" i="1" s="1"/>
  <c r="EF16" i="6"/>
  <c r="EF16" i="1" s="1"/>
  <c r="EF15" i="6"/>
  <c r="EF15" i="1" s="1"/>
  <c r="EO4" i="6"/>
  <c r="EO16" i="6"/>
  <c r="EO15" i="6"/>
  <c r="EO17" i="6"/>
  <c r="FK5" i="6"/>
  <c r="FK6" i="6"/>
  <c r="FK7" i="6"/>
  <c r="EX21" i="6"/>
  <c r="EL23" i="6"/>
  <c r="EL23" i="1" s="1"/>
  <c r="EL41" i="6"/>
  <c r="EL14" i="6"/>
  <c r="FV16" i="6" s="1"/>
  <c r="EL21" i="6"/>
  <c r="EL21" i="1" s="1"/>
  <c r="EL20" i="1"/>
  <c r="EL41" i="1" s="1"/>
  <c r="EP22" i="5"/>
  <c r="EP22" i="1" s="1"/>
  <c r="EP27" i="1"/>
  <c r="FN23" i="3"/>
  <c r="FN21" i="3"/>
  <c r="FN41" i="3"/>
  <c r="FN14" i="3"/>
  <c r="ET79" i="8"/>
  <c r="ET42" i="1"/>
  <c r="ET80" i="8" s="1"/>
  <c r="ET45" i="1"/>
  <c r="ET83" i="8" s="1"/>
  <c r="ET43" i="1"/>
  <c r="ET81" i="8" s="1"/>
  <c r="ET44" i="1"/>
  <c r="ET82" i="8" s="1"/>
  <c r="DM7" i="6"/>
  <c r="DM6" i="6"/>
  <c r="DM6" i="1" s="1"/>
  <c r="DM5" i="6"/>
  <c r="DM5" i="1" s="1"/>
  <c r="DM4" i="1"/>
  <c r="F4" i="1"/>
  <c r="R5" i="4"/>
  <c r="R5" i="1" s="1"/>
  <c r="ES5" i="4"/>
  <c r="EU42" i="6"/>
  <c r="EU67" i="8" s="1"/>
  <c r="EI44" i="6"/>
  <c r="EI69" i="8" s="1"/>
  <c r="EI45" i="6"/>
  <c r="EI70" i="8" s="1"/>
  <c r="EI42" i="6"/>
  <c r="EI67" i="8" s="1"/>
  <c r="EI43" i="6"/>
  <c r="EI68" i="8" s="1"/>
  <c r="EI66" i="8"/>
  <c r="FC41" i="3"/>
  <c r="FC23" i="3"/>
  <c r="FC21" i="3"/>
  <c r="FC14" i="3"/>
  <c r="DM44" i="1"/>
  <c r="DM82" i="8" s="1"/>
  <c r="DY6" i="1"/>
  <c r="DL44" i="6"/>
  <c r="DL69" i="8" s="1"/>
  <c r="GC32" i="2"/>
  <c r="GC31" i="2"/>
  <c r="GC33" i="2"/>
  <c r="GC20" i="2"/>
  <c r="EB44" i="1"/>
  <c r="EB82" i="8" s="1"/>
  <c r="EV21" i="6"/>
  <c r="EJ14" i="6"/>
  <c r="EV16" i="6" s="1"/>
  <c r="EJ23" i="6"/>
  <c r="EJ23" i="1" s="1"/>
  <c r="EJ21" i="6"/>
  <c r="EJ21" i="1" s="1"/>
  <c r="EJ41" i="6"/>
  <c r="EV43" i="6" s="1"/>
  <c r="EV68" i="8" s="1"/>
  <c r="EJ20" i="1"/>
  <c r="EJ41" i="1" s="1"/>
  <c r="ER14" i="8"/>
  <c r="ER45" i="2"/>
  <c r="ER18" i="8" s="1"/>
  <c r="ER43" i="2"/>
  <c r="ER16" i="8" s="1"/>
  <c r="ER42" i="2"/>
  <c r="ER15" i="8" s="1"/>
  <c r="ER44" i="2"/>
  <c r="ER17" i="8" s="1"/>
  <c r="GL4" i="2"/>
  <c r="GL17" i="2"/>
  <c r="BT44" i="6"/>
  <c r="BT69" i="8" s="1"/>
  <c r="CW44" i="6"/>
  <c r="CW69" i="8" s="1"/>
  <c r="CZ44" i="6"/>
  <c r="CZ69" i="8" s="1"/>
  <c r="DF44" i="6"/>
  <c r="DF69" i="8" s="1"/>
  <c r="BP44" i="6"/>
  <c r="BP69" i="8" s="1"/>
  <c r="DG44" i="6"/>
  <c r="DG69" i="8" s="1"/>
  <c r="CX44" i="6"/>
  <c r="CX69" i="8" s="1"/>
  <c r="FM44" i="2"/>
  <c r="FM17" i="8" s="1"/>
  <c r="FM43" i="2"/>
  <c r="FM16" i="8" s="1"/>
  <c r="FM42" i="2"/>
  <c r="FM15" i="8" s="1"/>
  <c r="FM14" i="8"/>
  <c r="FM45" i="2"/>
  <c r="FM18" i="8" s="1"/>
  <c r="EX42" i="3"/>
  <c r="EX28" i="8" s="1"/>
  <c r="EX45" i="3"/>
  <c r="EX31" i="8" s="1"/>
  <c r="EX27" i="8"/>
  <c r="EX43" i="3"/>
  <c r="EX29" i="8" s="1"/>
  <c r="EX44" i="3"/>
  <c r="EX30" i="8" s="1"/>
  <c r="EZ27" i="8"/>
  <c r="EZ43" i="3"/>
  <c r="EZ29" i="8" s="1"/>
  <c r="EZ42" i="3"/>
  <c r="EZ28" i="8" s="1"/>
  <c r="EZ44" i="3"/>
  <c r="EZ30" i="8" s="1"/>
  <c r="EZ45" i="3"/>
  <c r="EZ31" i="8" s="1"/>
  <c r="FM15" i="6"/>
  <c r="FM16" i="6"/>
  <c r="FM17" i="6"/>
  <c r="FM4" i="6"/>
  <c r="Y5" i="4"/>
  <c r="Y5" i="1" s="1"/>
  <c r="M4" i="1"/>
  <c r="BU6" i="4"/>
  <c r="BU6" i="1" s="1"/>
  <c r="DS44" i="1"/>
  <c r="DS82" i="8" s="1"/>
  <c r="EF14" i="1"/>
  <c r="FI6" i="6"/>
  <c r="FI7" i="6"/>
  <c r="FI5" i="6"/>
  <c r="CC44" i="1"/>
  <c r="CC82" i="8" s="1"/>
  <c r="BO44" i="1"/>
  <c r="BO82" i="8" s="1"/>
  <c r="BM44" i="1"/>
  <c r="BM82" i="8" s="1"/>
  <c r="CJ44" i="1"/>
  <c r="CJ82" i="8" s="1"/>
  <c r="N4" i="1"/>
  <c r="Z5" i="4"/>
  <c r="Z5" i="1" s="1"/>
  <c r="EQ43" i="6"/>
  <c r="EQ68" i="8" s="1"/>
  <c r="EQ42" i="6"/>
  <c r="EQ67" i="8" s="1"/>
  <c r="EE66" i="8"/>
  <c r="EE42" i="6"/>
  <c r="EE67" i="8" s="1"/>
  <c r="EE43" i="6"/>
  <c r="EE68" i="8" s="1"/>
  <c r="EE44" i="6"/>
  <c r="EE69" i="8" s="1"/>
  <c r="EE45" i="6"/>
  <c r="EE70" i="8" s="1"/>
  <c r="DK7" i="6"/>
  <c r="DK5" i="6"/>
  <c r="DK5" i="1" s="1"/>
  <c r="DK6" i="6"/>
  <c r="DK6" i="1" s="1"/>
  <c r="EU6" i="6"/>
  <c r="DK4" i="1"/>
  <c r="EV4" i="2"/>
  <c r="EV16" i="2"/>
  <c r="EV15" i="2"/>
  <c r="EV17" i="2"/>
  <c r="EU7" i="4"/>
  <c r="EU6" i="4"/>
  <c r="EU5" i="4"/>
  <c r="ET45" i="5"/>
  <c r="ET57" i="8" s="1"/>
  <c r="ET44" i="5"/>
  <c r="ET56" i="8" s="1"/>
  <c r="ET42" i="5"/>
  <c r="ET54" i="8" s="1"/>
  <c r="ET53" i="8"/>
  <c r="ET43" i="5"/>
  <c r="ET55" i="8" s="1"/>
  <c r="EQ16" i="6"/>
  <c r="EC44" i="1"/>
  <c r="EC82" i="8" s="1"/>
  <c r="EC45" i="1"/>
  <c r="EC83" i="8" s="1"/>
  <c r="EC79" i="8"/>
  <c r="EC43" i="1"/>
  <c r="EC81" i="8" s="1"/>
  <c r="EC42" i="1"/>
  <c r="EC80" i="8" s="1"/>
  <c r="EY27" i="8"/>
  <c r="EY44" i="3"/>
  <c r="EY30" i="8" s="1"/>
  <c r="EY43" i="3"/>
  <c r="EY29" i="8" s="1"/>
  <c r="EY42" i="3"/>
  <c r="EY28" i="8" s="1"/>
  <c r="EY45" i="3"/>
  <c r="EY31" i="8" s="1"/>
  <c r="EU4" i="2"/>
  <c r="EU17" i="2"/>
  <c r="EU14" i="1"/>
  <c r="EU15" i="2"/>
  <c r="EU16" i="2"/>
  <c r="FN23" i="5"/>
  <c r="FN21" i="5"/>
  <c r="FN14" i="5"/>
  <c r="FN41" i="5"/>
  <c r="EY28" i="4"/>
  <c r="EY28" i="1" s="1"/>
  <c r="EY20" i="4"/>
  <c r="EY27" i="4"/>
  <c r="EY26" i="4"/>
  <c r="EY26" i="1" s="1"/>
  <c r="EY25" i="1"/>
  <c r="FG28" i="4"/>
  <c r="FG28" i="1" s="1"/>
  <c r="FG20" i="4"/>
  <c r="FG26" i="4"/>
  <c r="FG26" i="1" s="1"/>
  <c r="FG27" i="4"/>
  <c r="FG22" i="4" s="1"/>
  <c r="EM16" i="5"/>
  <c r="EM16" i="1" s="1"/>
  <c r="EM4" i="5"/>
  <c r="EM17" i="5"/>
  <c r="EM17" i="1" s="1"/>
  <c r="EM15" i="5"/>
  <c r="EM15" i="1" s="1"/>
  <c r="EM14" i="1"/>
  <c r="EZ4" i="5"/>
  <c r="EZ16" i="5"/>
  <c r="EZ15" i="5"/>
  <c r="EZ17" i="5"/>
  <c r="EV45" i="3"/>
  <c r="EV31" i="8" s="1"/>
  <c r="EV42" i="3"/>
  <c r="EV28" i="8" s="1"/>
  <c r="EV44" i="3"/>
  <c r="EV30" i="8" s="1"/>
  <c r="EV43" i="3"/>
  <c r="EV29" i="8" s="1"/>
  <c r="EV27" i="8"/>
  <c r="EU4" i="5"/>
  <c r="EU16" i="5"/>
  <c r="EU17" i="5"/>
  <c r="EU15" i="5"/>
  <c r="EF79" i="8"/>
  <c r="EF43" i="1"/>
  <c r="EF81" i="8" s="1"/>
  <c r="EF45" i="1"/>
  <c r="EF83" i="8" s="1"/>
  <c r="EF42" i="1"/>
  <c r="EF80" i="8" s="1"/>
  <c r="EF44" i="1"/>
  <c r="EF82" i="8" s="1"/>
  <c r="EO44" i="6"/>
  <c r="EO69" i="8" s="1"/>
  <c r="EO45" i="6"/>
  <c r="EO70" i="8" s="1"/>
  <c r="EO42" i="6"/>
  <c r="EO67" i="8" s="1"/>
  <c r="EO43" i="6"/>
  <c r="EO68" i="8" s="1"/>
  <c r="EO66" i="8"/>
  <c r="DR44" i="6"/>
  <c r="DR69" i="8" s="1"/>
  <c r="BN44" i="1"/>
  <c r="BN82" i="8" s="1"/>
  <c r="EA7" i="6"/>
  <c r="EA7" i="1" s="1"/>
  <c r="EA5" i="6"/>
  <c r="EA5" i="1" s="1"/>
  <c r="EA6" i="6"/>
  <c r="EA6" i="1" s="1"/>
  <c r="DX66" i="8"/>
  <c r="DX43" i="6"/>
  <c r="DX68" i="8" s="1"/>
  <c r="DX42" i="6"/>
  <c r="DX67" i="8" s="1"/>
  <c r="DX44" i="6"/>
  <c r="DX69" i="8" s="1"/>
  <c r="DX45" i="6"/>
  <c r="DX70" i="8" s="1"/>
  <c r="DV44" i="6"/>
  <c r="DV69" i="8" s="1"/>
  <c r="DV42" i="6"/>
  <c r="DV67" i="8" s="1"/>
  <c r="DV66" i="8"/>
  <c r="DV43" i="6"/>
  <c r="DV68" i="8" s="1"/>
  <c r="DV45" i="6"/>
  <c r="DV70" i="8" s="1"/>
  <c r="FG23" i="5"/>
  <c r="FG21" i="5"/>
  <c r="FG14" i="5"/>
  <c r="FG41" i="5"/>
  <c r="ET43" i="2"/>
  <c r="ET16" i="8" s="1"/>
  <c r="ET45" i="2"/>
  <c r="ET18" i="8" s="1"/>
  <c r="ET14" i="8"/>
  <c r="ET44" i="2"/>
  <c r="ET17" i="8" s="1"/>
  <c r="ET42" i="2"/>
  <c r="ET15" i="8" s="1"/>
  <c r="EQ45" i="1"/>
  <c r="EQ83" i="8" s="1"/>
  <c r="EQ79" i="8"/>
  <c r="EQ43" i="1"/>
  <c r="EQ81" i="8" s="1"/>
  <c r="EQ44" i="1"/>
  <c r="EQ82" i="8" s="1"/>
  <c r="EO41" i="5"/>
  <c r="FA43" i="5" s="1"/>
  <c r="FA55" i="8" s="1"/>
  <c r="EO21" i="5"/>
  <c r="EO21" i="1" s="1"/>
  <c r="EO14" i="5"/>
  <c r="FA15" i="5" s="1"/>
  <c r="EO23" i="5"/>
  <c r="EO23" i="1" s="1"/>
  <c r="EO20" i="1"/>
  <c r="EO41" i="1" s="1"/>
  <c r="DW7" i="6"/>
  <c r="DW7" i="1" s="1"/>
  <c r="DW5" i="6"/>
  <c r="DW5" i="1" s="1"/>
  <c r="DW6" i="6"/>
  <c r="DW6" i="1" s="1"/>
  <c r="DW4" i="1"/>
  <c r="DS44" i="6"/>
  <c r="DS69" i="8" s="1"/>
  <c r="FD16" i="6"/>
  <c r="ES4" i="2"/>
  <c r="ES16" i="2"/>
  <c r="ES15" i="2"/>
  <c r="ES17" i="2"/>
  <c r="ES6" i="4"/>
  <c r="EX7" i="6"/>
  <c r="DK44" i="6"/>
  <c r="DK69" i="8" s="1"/>
  <c r="AH5" i="4"/>
  <c r="AH5" i="1" s="1"/>
  <c r="CD6" i="4"/>
  <c r="CD6" i="1" s="1"/>
  <c r="AT5" i="4"/>
  <c r="AT5" i="1" s="1"/>
  <c r="AH4" i="1"/>
  <c r="CP6" i="4"/>
  <c r="CP6" i="1" s="1"/>
  <c r="DY7" i="1"/>
  <c r="ES14" i="1"/>
  <c r="ES4" i="3"/>
  <c r="ES16" i="3"/>
  <c r="ES15" i="3"/>
  <c r="ES17" i="3"/>
  <c r="EZ44" i="2"/>
  <c r="EZ17" i="8" s="1"/>
  <c r="EZ14" i="8"/>
  <c r="EZ45" i="2"/>
  <c r="EZ18" i="8" s="1"/>
  <c r="EZ43" i="2"/>
  <c r="EZ16" i="8" s="1"/>
  <c r="EZ42" i="2"/>
  <c r="EZ15" i="8" s="1"/>
  <c r="FM21" i="5"/>
  <c r="FM23" i="5"/>
  <c r="FM14" i="5"/>
  <c r="FM41" i="5"/>
  <c r="FH41" i="2"/>
  <c r="FH23" i="2"/>
  <c r="FH21" i="2"/>
  <c r="FH22" i="2"/>
  <c r="FH14" i="2"/>
  <c r="DR44" i="1"/>
  <c r="DR82" i="8" s="1"/>
  <c r="FA45" i="6"/>
  <c r="FA70" i="8" s="1"/>
  <c r="FA42" i="6"/>
  <c r="FA67" i="8" s="1"/>
  <c r="FA43" i="6"/>
  <c r="FA68" i="8" s="1"/>
  <c r="FA66" i="8"/>
  <c r="FA44" i="6"/>
  <c r="FA69" i="8" s="1"/>
  <c r="CF44" i="1"/>
  <c r="CF82" i="8" s="1"/>
  <c r="DB44" i="6"/>
  <c r="DB69" i="8" s="1"/>
  <c r="CB44" i="6"/>
  <c r="CB69" i="8" s="1"/>
  <c r="DA44" i="6"/>
  <c r="DA69" i="8" s="1"/>
  <c r="ER44" i="6"/>
  <c r="ER69" i="8" s="1"/>
  <c r="BQ44" i="6"/>
  <c r="BQ69" i="8" s="1"/>
  <c r="CG44" i="6"/>
  <c r="CG69" i="8" s="1"/>
  <c r="ES44" i="6"/>
  <c r="ES69" i="8" s="1"/>
  <c r="FM23" i="3"/>
  <c r="FM21" i="3"/>
  <c r="FM41" i="3"/>
  <c r="FM14" i="3"/>
  <c r="FM4" i="2"/>
  <c r="FM17" i="2"/>
  <c r="FM16" i="2"/>
  <c r="FM15" i="2"/>
  <c r="FB4" i="3"/>
  <c r="FB15" i="3"/>
  <c r="FB17" i="3"/>
  <c r="FB16" i="3"/>
  <c r="BT44" i="1"/>
  <c r="BT82" i="8" s="1"/>
  <c r="CS44" i="1"/>
  <c r="CS82" i="8" s="1"/>
  <c r="CB44" i="1"/>
  <c r="CB82" i="8" s="1"/>
  <c r="BU44" i="1"/>
  <c r="BU82" i="8" s="1"/>
  <c r="AK5" i="4"/>
  <c r="AK5" i="1" s="1"/>
  <c r="CS6" i="4"/>
  <c r="CS6" i="1" s="1"/>
  <c r="AK4" i="1"/>
  <c r="AW5" i="4"/>
  <c r="AW5" i="1" s="1"/>
  <c r="FB5" i="2"/>
  <c r="FB7" i="2"/>
  <c r="FB6" i="2"/>
  <c r="ED44" i="1"/>
  <c r="ED82" i="8" s="1"/>
  <c r="CG6" i="4"/>
  <c r="CG6" i="1" s="1"/>
  <c r="AD5" i="4"/>
  <c r="AD5" i="1" s="1"/>
  <c r="AD4" i="1"/>
  <c r="CL6" i="4"/>
  <c r="CL6" i="1" s="1"/>
  <c r="BZ6" i="4"/>
  <c r="BZ6" i="1" s="1"/>
  <c r="DT4" i="1"/>
  <c r="DT5" i="6"/>
  <c r="DT5" i="1" s="1"/>
  <c r="DT6" i="6"/>
  <c r="DT6" i="1" s="1"/>
  <c r="DT7" i="6"/>
  <c r="EU79" i="8"/>
  <c r="EU45" i="1"/>
  <c r="EU83" i="8" s="1"/>
  <c r="EU42" i="1"/>
  <c r="EU80" i="8" s="1"/>
  <c r="EU43" i="1"/>
  <c r="EU81" i="8" s="1"/>
  <c r="EU44" i="1"/>
  <c r="EU82" i="8" s="1"/>
  <c r="H4" i="1"/>
  <c r="T5" i="4"/>
  <c r="T5" i="1" s="1"/>
  <c r="BP6" i="4"/>
  <c r="BP6" i="1" s="1"/>
  <c r="BV44" i="1"/>
  <c r="BV82" i="8" s="1"/>
  <c r="EQ42" i="1"/>
  <c r="EQ80" i="8" s="1"/>
  <c r="FQ43" i="6"/>
  <c r="FQ68" i="8" s="1"/>
  <c r="FQ42" i="6"/>
  <c r="FQ67" i="8" s="1"/>
  <c r="FQ45" i="6"/>
  <c r="FQ70" i="8" s="1"/>
  <c r="FQ66" i="8"/>
  <c r="FQ44" i="6"/>
  <c r="FQ69" i="8" s="1"/>
  <c r="FO14" i="5"/>
  <c r="FO21" i="5"/>
  <c r="FO41" i="5"/>
  <c r="FO23" i="5"/>
  <c r="FP41" i="3"/>
  <c r="FP14" i="3"/>
  <c r="FP21" i="3"/>
  <c r="FP23" i="3"/>
  <c r="GJ23" i="6"/>
  <c r="GJ21" i="6"/>
  <c r="GK23" i="6"/>
  <c r="GK21" i="6"/>
  <c r="FO41" i="2"/>
  <c r="FO22" i="2"/>
  <c r="FO14" i="2"/>
  <c r="FO23" i="2"/>
  <c r="FO21" i="2"/>
  <c r="FO42" i="6"/>
  <c r="FO67" i="8" s="1"/>
  <c r="FO44" i="6"/>
  <c r="FO69" i="8" s="1"/>
  <c r="FO43" i="6"/>
  <c r="FO68" i="8" s="1"/>
  <c r="FO66" i="8"/>
  <c r="FO45" i="6"/>
  <c r="FO70" i="8" s="1"/>
  <c r="FQ21" i="3"/>
  <c r="FQ14" i="3"/>
  <c r="FQ23" i="3"/>
  <c r="FQ41" i="3"/>
  <c r="GF23" i="6"/>
  <c r="GF21" i="6"/>
  <c r="FS23" i="5"/>
  <c r="FS21" i="5"/>
  <c r="FS14" i="5"/>
  <c r="GE15" i="5" s="1"/>
  <c r="FS41" i="5"/>
  <c r="FV45" i="6"/>
  <c r="FV70" i="8" s="1"/>
  <c r="FV42" i="6"/>
  <c r="FV67" i="8" s="1"/>
  <c r="FV44" i="6"/>
  <c r="FV69" i="8" s="1"/>
  <c r="FV66" i="8"/>
  <c r="FV43" i="6"/>
  <c r="FV68" i="8" s="1"/>
  <c r="GG23" i="5"/>
  <c r="GG21" i="5"/>
  <c r="GG14" i="5"/>
  <c r="FS23" i="3"/>
  <c r="FS14" i="3"/>
  <c r="FS41" i="3"/>
  <c r="FS21" i="3"/>
  <c r="FX21" i="2"/>
  <c r="FX22" i="2"/>
  <c r="FX23" i="2"/>
  <c r="FX14" i="2"/>
  <c r="FX41" i="2"/>
  <c r="GJ21" i="2"/>
  <c r="GJ22" i="2"/>
  <c r="FZ32" i="3"/>
  <c r="FZ22" i="3" s="1"/>
  <c r="FZ33" i="3"/>
  <c r="FZ31" i="3"/>
  <c r="FT23" i="2"/>
  <c r="FT41" i="2"/>
  <c r="FT22" i="2"/>
  <c r="FT14" i="2"/>
  <c r="FT21" i="2"/>
  <c r="GF21" i="2"/>
  <c r="GF22" i="2"/>
  <c r="FX14" i="6"/>
  <c r="FX23" i="6"/>
  <c r="FX21" i="6"/>
  <c r="FX41" i="6"/>
  <c r="GK17" i="5"/>
  <c r="GK4" i="5"/>
  <c r="FU45" i="6"/>
  <c r="FU70" i="8" s="1"/>
  <c r="FU43" i="6"/>
  <c r="FU68" i="8" s="1"/>
  <c r="FU42" i="6"/>
  <c r="FU67" i="8" s="1"/>
  <c r="FU44" i="6"/>
  <c r="FU69" i="8" s="1"/>
  <c r="FU66" i="8"/>
  <c r="GI17" i="5"/>
  <c r="GI4" i="5"/>
  <c r="FX23" i="3"/>
  <c r="FX14" i="3"/>
  <c r="FX21" i="3"/>
  <c r="FX41" i="3"/>
  <c r="FP21" i="5"/>
  <c r="FP41" i="5"/>
  <c r="FP14" i="5"/>
  <c r="FP23" i="5"/>
  <c r="FS17" i="6"/>
  <c r="FS16" i="6"/>
  <c r="FS15" i="6"/>
  <c r="FS4" i="6"/>
  <c r="FP16" i="6"/>
  <c r="FP17" i="6"/>
  <c r="FP15" i="6"/>
  <c r="FP4" i="6"/>
  <c r="GD23" i="6"/>
  <c r="GD21" i="6"/>
  <c r="FV21" i="3"/>
  <c r="FV41" i="3"/>
  <c r="FV23" i="3"/>
  <c r="FV14" i="3"/>
  <c r="FR14" i="2"/>
  <c r="FR22" i="2"/>
  <c r="FR23" i="2"/>
  <c r="FR41" i="2"/>
  <c r="FR21" i="2"/>
  <c r="GD22" i="2"/>
  <c r="GD21" i="2"/>
  <c r="FZ16" i="6"/>
  <c r="FZ17" i="6"/>
  <c r="FZ15" i="6"/>
  <c r="FZ4" i="6"/>
  <c r="FT41" i="3"/>
  <c r="FT21" i="3"/>
  <c r="FT14" i="3"/>
  <c r="FT23" i="3"/>
  <c r="FT23" i="5"/>
  <c r="FT21" i="5"/>
  <c r="FT41" i="5"/>
  <c r="FT14" i="5"/>
  <c r="FV15" i="6"/>
  <c r="FV17" i="6"/>
  <c r="FV4" i="6"/>
  <c r="FP45" i="6"/>
  <c r="FP70" i="8" s="1"/>
  <c r="FP66" i="8"/>
  <c r="FP43" i="6"/>
  <c r="FP68" i="8" s="1"/>
  <c r="FP42" i="6"/>
  <c r="FP67" i="8" s="1"/>
  <c r="FP44" i="6"/>
  <c r="FP69" i="8" s="1"/>
  <c r="FR41" i="3"/>
  <c r="FR23" i="3"/>
  <c r="FR14" i="3"/>
  <c r="FR21" i="3"/>
  <c r="FV21" i="2"/>
  <c r="FV22" i="2"/>
  <c r="FV14" i="2"/>
  <c r="FV41" i="2"/>
  <c r="FV23" i="2"/>
  <c r="GH22" i="2"/>
  <c r="GH21" i="2"/>
  <c r="FW43" i="6"/>
  <c r="FW68" i="8" s="1"/>
  <c r="FW45" i="6"/>
  <c r="FW70" i="8" s="1"/>
  <c r="FW66" i="8"/>
  <c r="FW44" i="6"/>
  <c r="FW69" i="8" s="1"/>
  <c r="FW42" i="6"/>
  <c r="FW67" i="8" s="1"/>
  <c r="GL17" i="5"/>
  <c r="GL4" i="5"/>
  <c r="GC23" i="5"/>
  <c r="GC21" i="5"/>
  <c r="GC14" i="5"/>
  <c r="FV23" i="5"/>
  <c r="FV14" i="5"/>
  <c r="GH15" i="5" s="1"/>
  <c r="FV21" i="5"/>
  <c r="FV41" i="5"/>
  <c r="FS22" i="2"/>
  <c r="FS41" i="2"/>
  <c r="FS14" i="2"/>
  <c r="FS21" i="2"/>
  <c r="FS23" i="2"/>
  <c r="GE21" i="2"/>
  <c r="GE22" i="2"/>
  <c r="FY23" i="2"/>
  <c r="FY21" i="2"/>
  <c r="FY22" i="2"/>
  <c r="GK21" i="2"/>
  <c r="GK22" i="2"/>
  <c r="FX14" i="5"/>
  <c r="GJ15" i="5" s="1"/>
  <c r="FX23" i="5"/>
  <c r="FX21" i="5"/>
  <c r="FX41" i="5"/>
  <c r="FW41" i="5"/>
  <c r="FW21" i="5"/>
  <c r="FW23" i="5"/>
  <c r="FW14" i="5"/>
  <c r="FU22" i="2"/>
  <c r="FU23" i="2"/>
  <c r="FU21" i="2"/>
  <c r="FU14" i="2"/>
  <c r="FU41" i="2"/>
  <c r="GG21" i="2"/>
  <c r="GG22" i="2"/>
  <c r="FP14" i="2"/>
  <c r="FP21" i="2"/>
  <c r="FP22" i="2"/>
  <c r="FP41" i="2"/>
  <c r="FP23" i="2"/>
  <c r="GB21" i="2"/>
  <c r="GB22" i="2"/>
  <c r="FR17" i="6"/>
  <c r="FR16" i="6"/>
  <c r="FR4" i="6"/>
  <c r="FT21" i="6"/>
  <c r="FT41" i="6"/>
  <c r="FT14" i="6"/>
  <c r="FT23" i="6"/>
  <c r="GA14" i="5"/>
  <c r="GA21" i="5"/>
  <c r="GA23" i="5"/>
  <c r="FU16" i="6"/>
  <c r="FU17" i="6"/>
  <c r="FU15" i="6"/>
  <c r="FU4" i="6"/>
  <c r="FZ23" i="5"/>
  <c r="FZ21" i="5"/>
  <c r="FZ14" i="5"/>
  <c r="GJ21" i="5"/>
  <c r="FQ21" i="5"/>
  <c r="FQ41" i="5"/>
  <c r="FQ23" i="5"/>
  <c r="FQ14" i="5"/>
  <c r="FU14" i="3"/>
  <c r="FU23" i="3"/>
  <c r="FU41" i="3"/>
  <c r="FU21" i="3"/>
  <c r="FW14" i="3"/>
  <c r="FW21" i="3"/>
  <c r="FW23" i="3"/>
  <c r="FW41" i="3"/>
  <c r="FR23" i="5"/>
  <c r="FR21" i="5"/>
  <c r="FR14" i="5"/>
  <c r="GD16" i="5" s="1"/>
  <c r="FR41" i="5"/>
  <c r="GL31" i="3"/>
  <c r="GL32" i="3"/>
  <c r="GL33" i="3"/>
  <c r="GL33" i="1" s="1"/>
  <c r="GL20" i="3"/>
  <c r="FQ16" i="6"/>
  <c r="FQ17" i="6"/>
  <c r="FQ15" i="6"/>
  <c r="FQ4" i="6"/>
  <c r="FS44" i="6"/>
  <c r="FS69" i="8" s="1"/>
  <c r="FS66" i="8"/>
  <c r="FS45" i="6"/>
  <c r="FS70" i="8" s="1"/>
  <c r="FS43" i="6"/>
  <c r="FS68" i="8" s="1"/>
  <c r="FS42" i="6"/>
  <c r="FS67" i="8" s="1"/>
  <c r="GD17" i="5"/>
  <c r="GD4" i="5"/>
  <c r="GF21" i="5"/>
  <c r="GF23" i="5"/>
  <c r="GF14" i="5"/>
  <c r="FZ14" i="2"/>
  <c r="FZ23" i="2"/>
  <c r="FZ21" i="2"/>
  <c r="FZ22" i="2"/>
  <c r="GL21" i="2"/>
  <c r="GL22" i="2"/>
  <c r="GB23" i="5"/>
  <c r="GB21" i="5"/>
  <c r="GB14" i="5"/>
  <c r="FZ14" i="3"/>
  <c r="FZ21" i="3"/>
  <c r="FZ23" i="3"/>
  <c r="FQ41" i="2"/>
  <c r="FQ22" i="2"/>
  <c r="FQ23" i="2"/>
  <c r="FQ21" i="2"/>
  <c r="FQ14" i="2"/>
  <c r="GC21" i="2"/>
  <c r="GC22" i="2"/>
  <c r="FU21" i="5"/>
  <c r="FU23" i="5"/>
  <c r="FU41" i="5"/>
  <c r="FU14" i="5"/>
  <c r="FO23" i="3"/>
  <c r="FO41" i="3"/>
  <c r="FO21" i="3"/>
  <c r="FO14" i="3"/>
  <c r="FY14" i="6"/>
  <c r="FY23" i="6"/>
  <c r="FY21" i="6"/>
  <c r="FY23" i="5"/>
  <c r="FY21" i="5"/>
  <c r="FY14" i="5"/>
  <c r="FW23" i="2"/>
  <c r="FW21" i="2"/>
  <c r="FW14" i="2"/>
  <c r="FW41" i="2"/>
  <c r="FW22" i="2"/>
  <c r="GI22" i="2"/>
  <c r="GI21" i="2"/>
  <c r="GE17" i="5"/>
  <c r="GE4" i="5"/>
  <c r="FR45" i="6"/>
  <c r="FR70" i="8" s="1"/>
  <c r="FR42" i="6"/>
  <c r="FR67" i="8" s="1"/>
  <c r="FR44" i="6"/>
  <c r="FR69" i="8" s="1"/>
  <c r="FR66" i="8"/>
  <c r="FW16" i="6"/>
  <c r="FW15" i="6"/>
  <c r="FW17" i="6"/>
  <c r="FW4" i="6"/>
  <c r="GH17" i="5"/>
  <c r="GH4" i="5"/>
  <c r="FY14" i="3"/>
  <c r="FY23" i="3"/>
  <c r="FY21" i="3"/>
  <c r="GJ17" i="5"/>
  <c r="GJ4" i="5"/>
  <c r="FY32" i="3"/>
  <c r="FY22" i="3" s="1"/>
  <c r="FY33" i="3"/>
  <c r="FY31" i="3"/>
  <c r="FO16" i="6"/>
  <c r="FO15" i="6"/>
  <c r="FO17" i="6"/>
  <c r="FO4" i="6"/>
  <c r="FR43" i="6" l="1"/>
  <c r="FR68" i="8" s="1"/>
  <c r="GJ16" i="5"/>
  <c r="GL22" i="3"/>
  <c r="GL7" i="2"/>
  <c r="ET43" i="6"/>
  <c r="ET68" i="8" s="1"/>
  <c r="ES17" i="1"/>
  <c r="FH22" i="1"/>
  <c r="FH27" i="1"/>
  <c r="EK6" i="1"/>
  <c r="EQ16" i="1"/>
  <c r="GD15" i="5"/>
  <c r="ET16" i="1"/>
  <c r="ET17" i="1"/>
  <c r="FE26" i="4"/>
  <c r="FE26" i="1" s="1"/>
  <c r="FE28" i="4"/>
  <c r="FE28" i="1" s="1"/>
  <c r="FE27" i="4"/>
  <c r="FE20" i="4"/>
  <c r="FE25" i="1"/>
  <c r="FL28" i="4"/>
  <c r="FL28" i="1" s="1"/>
  <c r="FL27" i="4"/>
  <c r="FL26" i="4"/>
  <c r="FL26" i="1" s="1"/>
  <c r="FL20" i="4"/>
  <c r="FL25" i="1"/>
  <c r="FM4" i="5"/>
  <c r="FM15" i="5"/>
  <c r="FM16" i="5"/>
  <c r="FM17" i="5"/>
  <c r="FG21" i="4"/>
  <c r="FG21" i="1" s="1"/>
  <c r="FG23" i="4"/>
  <c r="FG23" i="1" s="1"/>
  <c r="FG41" i="4"/>
  <c r="FG14" i="4"/>
  <c r="EY20" i="1"/>
  <c r="EY41" i="1" s="1"/>
  <c r="EY23" i="4"/>
  <c r="EY23" i="1" s="1"/>
  <c r="EY21" i="4"/>
  <c r="EY21" i="1" s="1"/>
  <c r="EY41" i="4"/>
  <c r="EY14" i="4"/>
  <c r="FJ43" i="6"/>
  <c r="FJ68" i="8" s="1"/>
  <c r="EL44" i="6"/>
  <c r="EL69" i="8" s="1"/>
  <c r="EL66" i="8"/>
  <c r="EL43" i="6"/>
  <c r="EL68" i="8" s="1"/>
  <c r="EL45" i="6"/>
  <c r="EL70" i="8" s="1"/>
  <c r="EL42" i="6"/>
  <c r="EL67" i="8" s="1"/>
  <c r="EX43" i="6"/>
  <c r="EX68" i="8" s="1"/>
  <c r="EX42" i="6"/>
  <c r="EX67" i="8" s="1"/>
  <c r="FB20" i="1"/>
  <c r="FB41" i="1" s="1"/>
  <c r="FB23" i="4"/>
  <c r="FB23" i="1" s="1"/>
  <c r="FB21" i="4"/>
  <c r="FB21" i="1" s="1"/>
  <c r="FB14" i="4"/>
  <c r="FB41" i="4"/>
  <c r="EY5" i="3"/>
  <c r="EY6" i="3"/>
  <c r="EY7" i="3"/>
  <c r="FJ16" i="5"/>
  <c r="FJ15" i="5"/>
  <c r="FJ4" i="5"/>
  <c r="FJ17" i="5"/>
  <c r="FG45" i="3"/>
  <c r="FG31" i="8" s="1"/>
  <c r="FG27" i="8"/>
  <c r="FG44" i="3"/>
  <c r="FG30" i="8" s="1"/>
  <c r="FG42" i="3"/>
  <c r="FG28" i="8" s="1"/>
  <c r="FG43" i="3"/>
  <c r="FG29" i="8" s="1"/>
  <c r="EQ7" i="5"/>
  <c r="EQ5" i="5"/>
  <c r="EQ6" i="5"/>
  <c r="DU7" i="6"/>
  <c r="DU6" i="6"/>
  <c r="DU6" i="1" s="1"/>
  <c r="DU5" i="6"/>
  <c r="DU5" i="1" s="1"/>
  <c r="DU4" i="1"/>
  <c r="ES6" i="6"/>
  <c r="GF23" i="2"/>
  <c r="GF14" i="2"/>
  <c r="FE53" i="8"/>
  <c r="FE42" i="5"/>
  <c r="FE54" i="8" s="1"/>
  <c r="FE44" i="5"/>
  <c r="FE56" i="8" s="1"/>
  <c r="FE45" i="5"/>
  <c r="FE57" i="8" s="1"/>
  <c r="FE43" i="5"/>
  <c r="FE55" i="8" s="1"/>
  <c r="FB7" i="5"/>
  <c r="FC14" i="8"/>
  <c r="FC44" i="2"/>
  <c r="FC17" i="8" s="1"/>
  <c r="FC42" i="2"/>
  <c r="FC15" i="8" s="1"/>
  <c r="FC43" i="2"/>
  <c r="FC16" i="8" s="1"/>
  <c r="FC45" i="2"/>
  <c r="FC18" i="8" s="1"/>
  <c r="FK16" i="5"/>
  <c r="FK4" i="5"/>
  <c r="FK17" i="5"/>
  <c r="FK15" i="5"/>
  <c r="FD4" i="3"/>
  <c r="FD16" i="3"/>
  <c r="FD17" i="3"/>
  <c r="FD15" i="3"/>
  <c r="FF4" i="4"/>
  <c r="FF16" i="4"/>
  <c r="FF15" i="4"/>
  <c r="FF17" i="4"/>
  <c r="EY6" i="2"/>
  <c r="EY5" i="2"/>
  <c r="EY7" i="2"/>
  <c r="FA42" i="5"/>
  <c r="FA54" i="8" s="1"/>
  <c r="EV22" i="4"/>
  <c r="EV22" i="1" s="1"/>
  <c r="EV27" i="1"/>
  <c r="FL43" i="6"/>
  <c r="FL68" i="8" s="1"/>
  <c r="FI4" i="2"/>
  <c r="FI16" i="2"/>
  <c r="FI15" i="2"/>
  <c r="FI17" i="2"/>
  <c r="FD15" i="5"/>
  <c r="FD17" i="5"/>
  <c r="FD16" i="5"/>
  <c r="FD4" i="5"/>
  <c r="EZ15" i="6"/>
  <c r="EX41" i="4"/>
  <c r="EX14" i="4"/>
  <c r="EX23" i="4"/>
  <c r="EX23" i="1" s="1"/>
  <c r="EX21" i="4"/>
  <c r="EX21" i="1" s="1"/>
  <c r="EX20" i="1"/>
  <c r="EX41" i="1" s="1"/>
  <c r="EP5" i="6"/>
  <c r="EP7" i="6"/>
  <c r="EP6" i="6"/>
  <c r="FH4" i="2"/>
  <c r="FH17" i="2"/>
  <c r="FH15" i="2"/>
  <c r="FH16" i="2"/>
  <c r="FG53" i="8"/>
  <c r="FG45" i="5"/>
  <c r="FG57" i="8" s="1"/>
  <c r="FG44" i="5"/>
  <c r="FG56" i="8" s="1"/>
  <c r="FG43" i="5"/>
  <c r="FG55" i="8" s="1"/>
  <c r="FG42" i="5"/>
  <c r="FG54" i="8" s="1"/>
  <c r="FH16" i="6"/>
  <c r="EJ16" i="6"/>
  <c r="EJ16" i="1" s="1"/>
  <c r="EJ17" i="6"/>
  <c r="EJ17" i="1" s="1"/>
  <c r="EJ15" i="6"/>
  <c r="EJ15" i="1" s="1"/>
  <c r="EJ4" i="6"/>
  <c r="EV5" i="6" s="1"/>
  <c r="EJ14" i="1"/>
  <c r="EV7" i="3"/>
  <c r="EV6" i="3"/>
  <c r="EV5" i="3"/>
  <c r="EZ6" i="2"/>
  <c r="EZ5" i="2"/>
  <c r="EZ7" i="2"/>
  <c r="FL4" i="5"/>
  <c r="FL16" i="5"/>
  <c r="FL17" i="5"/>
  <c r="FL15" i="5"/>
  <c r="EW5" i="3"/>
  <c r="EW6" i="3"/>
  <c r="EW7" i="3"/>
  <c r="FC6" i="6"/>
  <c r="EQ5" i="6"/>
  <c r="EE7" i="6"/>
  <c r="EE6" i="6"/>
  <c r="EE5" i="6"/>
  <c r="GK14" i="2"/>
  <c r="GK23" i="2"/>
  <c r="FA7" i="6"/>
  <c r="FA5" i="6"/>
  <c r="FA6" i="6"/>
  <c r="FD6" i="6"/>
  <c r="FD43" i="3"/>
  <c r="FD29" i="8" s="1"/>
  <c r="FD42" i="3"/>
  <c r="FD28" i="8" s="1"/>
  <c r="FD44" i="3"/>
  <c r="FD30" i="8" s="1"/>
  <c r="FD27" i="8"/>
  <c r="FD45" i="3"/>
  <c r="FD31" i="8" s="1"/>
  <c r="FF40" i="8"/>
  <c r="FF44" i="4"/>
  <c r="FF43" i="8" s="1"/>
  <c r="FF42" i="4"/>
  <c r="FF41" i="8" s="1"/>
  <c r="FF45" i="4"/>
  <c r="FF44" i="8" s="1"/>
  <c r="FF43" i="4"/>
  <c r="FF42" i="8" s="1"/>
  <c r="FL16" i="6"/>
  <c r="GB23" i="2"/>
  <c r="GB14" i="2"/>
  <c r="GB16" i="2" s="1"/>
  <c r="EV7" i="6"/>
  <c r="FF43" i="5"/>
  <c r="FF55" i="8" s="1"/>
  <c r="FF45" i="5"/>
  <c r="FF57" i="8" s="1"/>
  <c r="FF42" i="5"/>
  <c r="FF54" i="8" s="1"/>
  <c r="FF44" i="5"/>
  <c r="FF56" i="8" s="1"/>
  <c r="FF53" i="8"/>
  <c r="FF4" i="2"/>
  <c r="FF17" i="2"/>
  <c r="FF14" i="1"/>
  <c r="FF15" i="2"/>
  <c r="FF16" i="2"/>
  <c r="GH23" i="2"/>
  <c r="GH14" i="2"/>
  <c r="EW7" i="5"/>
  <c r="EW5" i="5"/>
  <c r="EW6" i="5"/>
  <c r="EI7" i="6"/>
  <c r="EI7" i="1" s="1"/>
  <c r="EI6" i="6"/>
  <c r="EI6" i="1" s="1"/>
  <c r="EU5" i="6"/>
  <c r="EI5" i="6"/>
  <c r="EI5" i="1" s="1"/>
  <c r="EI4" i="1"/>
  <c r="FK4" i="3"/>
  <c r="FK16" i="3"/>
  <c r="FK17" i="3"/>
  <c r="FK15" i="3"/>
  <c r="GE14" i="2"/>
  <c r="GE23" i="2"/>
  <c r="EX22" i="4"/>
  <c r="EX22" i="1" s="1"/>
  <c r="EX27" i="1"/>
  <c r="FM4" i="3"/>
  <c r="FM15" i="3"/>
  <c r="FM17" i="3"/>
  <c r="FM16" i="3"/>
  <c r="FH79" i="8"/>
  <c r="FH44" i="1"/>
  <c r="FH82" i="8" s="1"/>
  <c r="FH45" i="1"/>
  <c r="FH83" i="8" s="1"/>
  <c r="FG4" i="5"/>
  <c r="FG17" i="5"/>
  <c r="FG15" i="5"/>
  <c r="FG16" i="5"/>
  <c r="EU16" i="1"/>
  <c r="FC4" i="3"/>
  <c r="FC16" i="3"/>
  <c r="FC17" i="3"/>
  <c r="FC15" i="3"/>
  <c r="EO7" i="6"/>
  <c r="EO5" i="6"/>
  <c r="EO6" i="6"/>
  <c r="FB22" i="4"/>
  <c r="FB22" i="1" s="1"/>
  <c r="FB27" i="1"/>
  <c r="FJ4" i="2"/>
  <c r="FJ16" i="2"/>
  <c r="FJ15" i="2"/>
  <c r="FJ17" i="2"/>
  <c r="EX5" i="3"/>
  <c r="EX7" i="3"/>
  <c r="EX6" i="3"/>
  <c r="FH42" i="5"/>
  <c r="FH54" i="8" s="1"/>
  <c r="FH45" i="5"/>
  <c r="FH57" i="8" s="1"/>
  <c r="FH53" i="8"/>
  <c r="FH44" i="5"/>
  <c r="FH56" i="8" s="1"/>
  <c r="FH43" i="5"/>
  <c r="FH55" i="8" s="1"/>
  <c r="FJ4" i="3"/>
  <c r="FJ17" i="3"/>
  <c r="FJ16" i="3"/>
  <c r="FJ15" i="3"/>
  <c r="EZ6" i="3"/>
  <c r="EZ7" i="3"/>
  <c r="EZ5" i="3"/>
  <c r="FN17" i="2"/>
  <c r="FN4" i="2"/>
  <c r="FN15" i="2"/>
  <c r="FN16" i="2"/>
  <c r="FG14" i="8"/>
  <c r="FG44" i="2"/>
  <c r="FG17" i="8" s="1"/>
  <c r="FG43" i="2"/>
  <c r="FG16" i="8" s="1"/>
  <c r="FG45" i="2"/>
  <c r="FG18" i="8" s="1"/>
  <c r="FG42" i="2"/>
  <c r="FG15" i="8" s="1"/>
  <c r="FL4" i="3"/>
  <c r="FL15" i="3"/>
  <c r="FL17" i="3"/>
  <c r="FL16" i="3"/>
  <c r="FF79" i="8"/>
  <c r="FF44" i="1"/>
  <c r="FF82" i="8" s="1"/>
  <c r="FF42" i="1"/>
  <c r="FF80" i="8" s="1"/>
  <c r="FF43" i="1"/>
  <c r="FF81" i="8" s="1"/>
  <c r="FF45" i="1"/>
  <c r="FF83" i="8" s="1"/>
  <c r="FK42" i="3"/>
  <c r="FK28" i="8" s="1"/>
  <c r="FK43" i="3"/>
  <c r="FK29" i="8" s="1"/>
  <c r="FK45" i="3"/>
  <c r="FK31" i="8" s="1"/>
  <c r="FK44" i="3"/>
  <c r="FK30" i="8" s="1"/>
  <c r="FK27" i="8"/>
  <c r="GD23" i="2"/>
  <c r="GD14" i="2"/>
  <c r="GD15" i="2" s="1"/>
  <c r="EV5" i="5"/>
  <c r="EV6" i="5"/>
  <c r="EV7" i="5"/>
  <c r="EZ7" i="6"/>
  <c r="FA23" i="4"/>
  <c r="FA23" i="1" s="1"/>
  <c r="FA21" i="4"/>
  <c r="FA21" i="1" s="1"/>
  <c r="FA14" i="4"/>
  <c r="FA41" i="4"/>
  <c r="FA20" i="1"/>
  <c r="FA41" i="1" s="1"/>
  <c r="FG6" i="6"/>
  <c r="FC26" i="4"/>
  <c r="FC26" i="1" s="1"/>
  <c r="FC27" i="4"/>
  <c r="FC28" i="4"/>
  <c r="FC28" i="1" s="1"/>
  <c r="FC20" i="4"/>
  <c r="FC25" i="1"/>
  <c r="FM42" i="3"/>
  <c r="FM28" i="8" s="1"/>
  <c r="FM45" i="3"/>
  <c r="FM31" i="8" s="1"/>
  <c r="FM27" i="8"/>
  <c r="FM43" i="3"/>
  <c r="FM29" i="8" s="1"/>
  <c r="FM44" i="3"/>
  <c r="FM30" i="8" s="1"/>
  <c r="EO42" i="1"/>
  <c r="EO80" i="8" s="1"/>
  <c r="EO43" i="1"/>
  <c r="EO81" i="8" s="1"/>
  <c r="EO79" i="8"/>
  <c r="EO45" i="1"/>
  <c r="EO83" i="8" s="1"/>
  <c r="EO44" i="1"/>
  <c r="EO82" i="8" s="1"/>
  <c r="EM5" i="5"/>
  <c r="EM5" i="1" s="1"/>
  <c r="EM7" i="5"/>
  <c r="EM7" i="1" s="1"/>
  <c r="EM6" i="5"/>
  <c r="EM6" i="1" s="1"/>
  <c r="EM4" i="1"/>
  <c r="FH5" i="6"/>
  <c r="FH7" i="6"/>
  <c r="FH4" i="5"/>
  <c r="FH17" i="5"/>
  <c r="FH15" i="5"/>
  <c r="FH16" i="5"/>
  <c r="FI53" i="8"/>
  <c r="FI42" i="5"/>
  <c r="FI54" i="8" s="1"/>
  <c r="FI43" i="5"/>
  <c r="FI55" i="8" s="1"/>
  <c r="FI44" i="5"/>
  <c r="FI56" i="8" s="1"/>
  <c r="FI45" i="5"/>
  <c r="FI57" i="8" s="1"/>
  <c r="FH4" i="3"/>
  <c r="FH16" i="3"/>
  <c r="FH17" i="3"/>
  <c r="FH15" i="3"/>
  <c r="FG20" i="1"/>
  <c r="FG41" i="1" s="1"/>
  <c r="EN44" i="1"/>
  <c r="EN82" i="8" s="1"/>
  <c r="EN43" i="1"/>
  <c r="EN81" i="8" s="1"/>
  <c r="EN45" i="1"/>
  <c r="EN83" i="8" s="1"/>
  <c r="EN79" i="8"/>
  <c r="EN42" i="1"/>
  <c r="EN80" i="8" s="1"/>
  <c r="DX7" i="6"/>
  <c r="DX7" i="1" s="1"/>
  <c r="DX6" i="6"/>
  <c r="DX6" i="1" s="1"/>
  <c r="DX5" i="6"/>
  <c r="DX5" i="1" s="1"/>
  <c r="DX4" i="1"/>
  <c r="FJ44" i="3"/>
  <c r="FJ30" i="8" s="1"/>
  <c r="FJ45" i="3"/>
  <c r="FJ31" i="8" s="1"/>
  <c r="FJ43" i="3"/>
  <c r="FJ29" i="8" s="1"/>
  <c r="FJ27" i="8"/>
  <c r="FJ42" i="3"/>
  <c r="FJ28" i="8" s="1"/>
  <c r="ER6" i="5"/>
  <c r="ER7" i="5"/>
  <c r="ER5" i="5"/>
  <c r="FF17" i="6"/>
  <c r="FF4" i="6"/>
  <c r="FF16" i="6"/>
  <c r="FF15" i="6"/>
  <c r="FC4" i="2"/>
  <c r="FC16" i="2"/>
  <c r="FC15" i="2"/>
  <c r="FC17" i="2"/>
  <c r="FD4" i="2"/>
  <c r="FD15" i="2"/>
  <c r="FD16" i="2"/>
  <c r="FD17" i="2"/>
  <c r="EX6" i="5"/>
  <c r="EX7" i="5"/>
  <c r="EX5" i="5"/>
  <c r="FL44" i="3"/>
  <c r="FL30" i="8" s="1"/>
  <c r="FL43" i="3"/>
  <c r="FL29" i="8" s="1"/>
  <c r="FL27" i="8"/>
  <c r="FL45" i="3"/>
  <c r="FL31" i="8" s="1"/>
  <c r="FL42" i="3"/>
  <c r="FL28" i="8" s="1"/>
  <c r="EQ6" i="6"/>
  <c r="EV41" i="4"/>
  <c r="EV14" i="4"/>
  <c r="EV23" i="4"/>
  <c r="EV23" i="1" s="1"/>
  <c r="EV21" i="4"/>
  <c r="EV21" i="1" s="1"/>
  <c r="EV20" i="1"/>
  <c r="EV41" i="1" s="1"/>
  <c r="FF42" i="2"/>
  <c r="FF15" i="8" s="1"/>
  <c r="FF45" i="2"/>
  <c r="FF18" i="8" s="1"/>
  <c r="FF14" i="8"/>
  <c r="FF43" i="2"/>
  <c r="FF16" i="8" s="1"/>
  <c r="FF44" i="2"/>
  <c r="FF17" i="8" s="1"/>
  <c r="EU15" i="1"/>
  <c r="EH44" i="1"/>
  <c r="EH82" i="8" s="1"/>
  <c r="EH45" i="1"/>
  <c r="EH83" i="8" s="1"/>
  <c r="EH42" i="1"/>
  <c r="EH80" i="8" s="1"/>
  <c r="EH43" i="1"/>
  <c r="EH81" i="8" s="1"/>
  <c r="EH79" i="8"/>
  <c r="ES5" i="5"/>
  <c r="ES6" i="5"/>
  <c r="ES7" i="5"/>
  <c r="FA22" i="4"/>
  <c r="FA22" i="1" s="1"/>
  <c r="FA27" i="1"/>
  <c r="FM7" i="2"/>
  <c r="FM5" i="2"/>
  <c r="FM6" i="2"/>
  <c r="ES6" i="3"/>
  <c r="ES5" i="3"/>
  <c r="ES7" i="3"/>
  <c r="ES15" i="1"/>
  <c r="FN44" i="5"/>
  <c r="FN56" i="8" s="1"/>
  <c r="FN53" i="8"/>
  <c r="FN42" i="5"/>
  <c r="FN54" i="8" s="1"/>
  <c r="FN43" i="5"/>
  <c r="FN55" i="8" s="1"/>
  <c r="FN45" i="5"/>
  <c r="FN57" i="8" s="1"/>
  <c r="FH23" i="4"/>
  <c r="FH21" i="4"/>
  <c r="FH21" i="1" s="1"/>
  <c r="FH41" i="4"/>
  <c r="FH14" i="4"/>
  <c r="EW14" i="4"/>
  <c r="EW21" i="4"/>
  <c r="EW21" i="1" s="1"/>
  <c r="EW23" i="4"/>
  <c r="EW23" i="1" s="1"/>
  <c r="EW41" i="4"/>
  <c r="EW20" i="1"/>
  <c r="EW41" i="1" s="1"/>
  <c r="FJ42" i="2"/>
  <c r="FJ15" i="8" s="1"/>
  <c r="FJ44" i="2"/>
  <c r="FJ17" i="8" s="1"/>
  <c r="FJ14" i="8"/>
  <c r="FJ45" i="2"/>
  <c r="FJ18" i="8" s="1"/>
  <c r="FJ43" i="2"/>
  <c r="FJ16" i="8" s="1"/>
  <c r="ET7" i="5"/>
  <c r="ET5" i="5"/>
  <c r="ET6" i="5"/>
  <c r="EP4" i="5"/>
  <c r="EP16" i="5"/>
  <c r="EP16" i="1" s="1"/>
  <c r="EP15" i="5"/>
  <c r="EP15" i="1" s="1"/>
  <c r="EP17" i="5"/>
  <c r="EP17" i="1" s="1"/>
  <c r="EP14" i="1"/>
  <c r="FI15" i="5"/>
  <c r="FI16" i="5"/>
  <c r="FI4" i="5"/>
  <c r="FI17" i="5"/>
  <c r="EE7" i="1"/>
  <c r="FL43" i="5"/>
  <c r="FL55" i="8" s="1"/>
  <c r="FL53" i="8"/>
  <c r="FL44" i="5"/>
  <c r="FL56" i="8" s="1"/>
  <c r="FL42" i="5"/>
  <c r="FL54" i="8" s="1"/>
  <c r="FL45" i="5"/>
  <c r="FL57" i="8" s="1"/>
  <c r="EZ42" i="6"/>
  <c r="EZ67" i="8" s="1"/>
  <c r="FC45" i="5"/>
  <c r="FC57" i="8" s="1"/>
  <c r="FC44" i="5"/>
  <c r="FC56" i="8" s="1"/>
  <c r="FC53" i="8"/>
  <c r="FC43" i="5"/>
  <c r="FC55" i="8" s="1"/>
  <c r="FC42" i="5"/>
  <c r="FC54" i="8" s="1"/>
  <c r="FI4" i="3"/>
  <c r="FI17" i="3"/>
  <c r="FI16" i="3"/>
  <c r="FI15" i="3"/>
  <c r="FN43" i="2"/>
  <c r="FN16" i="8" s="1"/>
  <c r="FN42" i="2"/>
  <c r="FN15" i="8" s="1"/>
  <c r="FN45" i="2"/>
  <c r="FN18" i="8" s="1"/>
  <c r="FN14" i="8"/>
  <c r="FN44" i="2"/>
  <c r="FN17" i="8" s="1"/>
  <c r="FK4" i="2"/>
  <c r="FK17" i="2"/>
  <c r="FK16" i="2"/>
  <c r="FK15" i="2"/>
  <c r="FL7" i="6"/>
  <c r="FL5" i="6"/>
  <c r="FE5" i="6"/>
  <c r="FE6" i="6"/>
  <c r="FE7" i="6"/>
  <c r="EU17" i="1"/>
  <c r="FE4" i="3"/>
  <c r="FE17" i="3"/>
  <c r="FE16" i="3"/>
  <c r="FE15" i="3"/>
  <c r="FI42" i="2"/>
  <c r="FI15" i="8" s="1"/>
  <c r="FI43" i="2"/>
  <c r="FI16" i="8" s="1"/>
  <c r="FI14" i="8"/>
  <c r="FI44" i="2"/>
  <c r="FI17" i="8" s="1"/>
  <c r="FI45" i="2"/>
  <c r="FI18" i="8" s="1"/>
  <c r="EH4" i="6"/>
  <c r="ET6" i="6" s="1"/>
  <c r="EH16" i="6"/>
  <c r="EH16" i="1" s="1"/>
  <c r="EH17" i="6"/>
  <c r="EH17" i="1" s="1"/>
  <c r="ET15" i="6"/>
  <c r="ET15" i="1" s="1"/>
  <c r="EH15" i="6"/>
  <c r="EH15" i="1" s="1"/>
  <c r="EH14" i="1"/>
  <c r="EX6" i="2"/>
  <c r="EX5" i="2"/>
  <c r="EX7" i="2"/>
  <c r="ER17" i="1"/>
  <c r="FF4" i="3"/>
  <c r="FF15" i="3"/>
  <c r="FF16" i="3"/>
  <c r="FF17" i="3"/>
  <c r="GJ14" i="2"/>
  <c r="GJ23" i="2"/>
  <c r="FD20" i="4"/>
  <c r="FD28" i="4"/>
  <c r="FD28" i="1" s="1"/>
  <c r="FD26" i="4"/>
  <c r="FD26" i="1" s="1"/>
  <c r="FD27" i="4"/>
  <c r="FD25" i="1"/>
  <c r="FM25" i="1"/>
  <c r="FM26" i="4"/>
  <c r="FM26" i="1" s="1"/>
  <c r="FM28" i="4"/>
  <c r="FM28" i="1" s="1"/>
  <c r="FM20" i="4"/>
  <c r="FM27" i="4"/>
  <c r="FK28" i="4"/>
  <c r="FK28" i="1" s="1"/>
  <c r="FK20" i="4"/>
  <c r="FK26" i="4"/>
  <c r="FK26" i="1" s="1"/>
  <c r="FK27" i="4"/>
  <c r="FK25" i="1"/>
  <c r="FH23" i="1"/>
  <c r="ES16" i="1"/>
  <c r="EO4" i="5"/>
  <c r="EO16" i="5"/>
  <c r="EO16" i="1" s="1"/>
  <c r="EO15" i="5"/>
  <c r="EO15" i="1" s="1"/>
  <c r="EO17" i="5"/>
  <c r="EO17" i="1" s="1"/>
  <c r="EO14" i="1"/>
  <c r="FN4" i="5"/>
  <c r="FN17" i="5"/>
  <c r="FN15" i="5"/>
  <c r="FN16" i="5"/>
  <c r="EJ45" i="1"/>
  <c r="EJ83" i="8" s="1"/>
  <c r="EJ43" i="1"/>
  <c r="EJ81" i="8" s="1"/>
  <c r="EJ42" i="1"/>
  <c r="EJ80" i="8" s="1"/>
  <c r="EJ79" i="8"/>
  <c r="EJ44" i="1"/>
  <c r="EJ82" i="8" s="1"/>
  <c r="FC45" i="3"/>
  <c r="FC31" i="8" s="1"/>
  <c r="FC43" i="3"/>
  <c r="FC29" i="8" s="1"/>
  <c r="FC42" i="3"/>
  <c r="FC28" i="8" s="1"/>
  <c r="FC44" i="3"/>
  <c r="FC30" i="8" s="1"/>
  <c r="FC27" i="8"/>
  <c r="FN4" i="3"/>
  <c r="FN16" i="3"/>
  <c r="FN17" i="3"/>
  <c r="FN15" i="3"/>
  <c r="EL79" i="8"/>
  <c r="EL44" i="1"/>
  <c r="EL82" i="8" s="1"/>
  <c r="EL42" i="1"/>
  <c r="EL80" i="8" s="1"/>
  <c r="EL45" i="1"/>
  <c r="EL83" i="8" s="1"/>
  <c r="EL43" i="1"/>
  <c r="EL81" i="8" s="1"/>
  <c r="EP45" i="5"/>
  <c r="EP57" i="8" s="1"/>
  <c r="EP53" i="8"/>
  <c r="EP44" i="5"/>
  <c r="EP56" i="8" s="1"/>
  <c r="EP42" i="5"/>
  <c r="EP54" i="8" s="1"/>
  <c r="EP43" i="5"/>
  <c r="EP55" i="8" s="1"/>
  <c r="FI27" i="4"/>
  <c r="FI28" i="4"/>
  <c r="FI28" i="1" s="1"/>
  <c r="FI26" i="4"/>
  <c r="FI26" i="1" s="1"/>
  <c r="FI20" i="4"/>
  <c r="FI25" i="1"/>
  <c r="FA5" i="3"/>
  <c r="FA7" i="3"/>
  <c r="FA6" i="3"/>
  <c r="EE5" i="1"/>
  <c r="FE15" i="5"/>
  <c r="FE16" i="5"/>
  <c r="FE4" i="5"/>
  <c r="FE17" i="5"/>
  <c r="FC15" i="5"/>
  <c r="FC17" i="5"/>
  <c r="FC4" i="5"/>
  <c r="FC16" i="5"/>
  <c r="FI45" i="3"/>
  <c r="FI31" i="8" s="1"/>
  <c r="FI42" i="3"/>
  <c r="FI28" i="8" s="1"/>
  <c r="FI27" i="8"/>
  <c r="FI44" i="3"/>
  <c r="FI30" i="8" s="1"/>
  <c r="FI43" i="3"/>
  <c r="FI29" i="8" s="1"/>
  <c r="FE4" i="2"/>
  <c r="FE15" i="2"/>
  <c r="FE16" i="2"/>
  <c r="FE17" i="2"/>
  <c r="FG27" i="1"/>
  <c r="EU7" i="3"/>
  <c r="EU6" i="3"/>
  <c r="EU5" i="3"/>
  <c r="DV5" i="6"/>
  <c r="DV5" i="1" s="1"/>
  <c r="DV6" i="6"/>
  <c r="DV6" i="1" s="1"/>
  <c r="DV7" i="6"/>
  <c r="DV7" i="1" s="1"/>
  <c r="DV4" i="1"/>
  <c r="FE43" i="3"/>
  <c r="FE29" i="8" s="1"/>
  <c r="FE44" i="3"/>
  <c r="FE30" i="8" s="1"/>
  <c r="FE27" i="8"/>
  <c r="FE45" i="3"/>
  <c r="FE31" i="8" s="1"/>
  <c r="FE42" i="3"/>
  <c r="FE28" i="8" s="1"/>
  <c r="ET42" i="6"/>
  <c r="ET67" i="8" s="1"/>
  <c r="EH66" i="8"/>
  <c r="EH45" i="6"/>
  <c r="EH70" i="8" s="1"/>
  <c r="EH42" i="6"/>
  <c r="EH67" i="8" s="1"/>
  <c r="EH44" i="6"/>
  <c r="EH69" i="8" s="1"/>
  <c r="EH43" i="6"/>
  <c r="EH68" i="8" s="1"/>
  <c r="ER16" i="1"/>
  <c r="FF23" i="1"/>
  <c r="FJ25" i="1"/>
  <c r="FJ26" i="4"/>
  <c r="FJ26" i="1" s="1"/>
  <c r="FJ28" i="4"/>
  <c r="FJ28" i="1" s="1"/>
  <c r="FJ27" i="4"/>
  <c r="FJ20" i="4"/>
  <c r="FH43" i="2"/>
  <c r="FH16" i="8" s="1"/>
  <c r="FH42" i="2"/>
  <c r="FH15" i="8" s="1"/>
  <c r="FH44" i="2"/>
  <c r="FH17" i="8" s="1"/>
  <c r="FH14" i="8"/>
  <c r="FH45" i="2"/>
  <c r="FH18" i="8" s="1"/>
  <c r="ES5" i="2"/>
  <c r="ES6" i="2"/>
  <c r="ES6" i="1" s="1"/>
  <c r="ES7" i="2"/>
  <c r="ES4" i="1"/>
  <c r="EU5" i="5"/>
  <c r="EU7" i="5"/>
  <c r="EU6" i="5"/>
  <c r="EU7" i="2"/>
  <c r="EU6" i="2"/>
  <c r="EU5" i="2"/>
  <c r="EU4" i="1"/>
  <c r="EV42" i="6"/>
  <c r="EV67" i="8" s="1"/>
  <c r="EJ43" i="6"/>
  <c r="EJ68" i="8" s="1"/>
  <c r="EJ45" i="6"/>
  <c r="EJ70" i="8" s="1"/>
  <c r="EJ44" i="6"/>
  <c r="EJ69" i="8" s="1"/>
  <c r="EJ66" i="8"/>
  <c r="EJ42" i="6"/>
  <c r="EJ67" i="8" s="1"/>
  <c r="GC23" i="2"/>
  <c r="GC14" i="2"/>
  <c r="FN42" i="3"/>
  <c r="FN28" i="8" s="1"/>
  <c r="FN45" i="3"/>
  <c r="FN31" i="8" s="1"/>
  <c r="FN43" i="3"/>
  <c r="FN29" i="8" s="1"/>
  <c r="FN27" i="8"/>
  <c r="FN44" i="3"/>
  <c r="FN30" i="8" s="1"/>
  <c r="EZ20" i="1"/>
  <c r="EZ41" i="1" s="1"/>
  <c r="EZ23" i="4"/>
  <c r="EZ23" i="1" s="1"/>
  <c r="EZ21" i="4"/>
  <c r="EZ21" i="1" s="1"/>
  <c r="EZ41" i="4"/>
  <c r="EZ14" i="4"/>
  <c r="EQ7" i="1"/>
  <c r="FH44" i="3"/>
  <c r="FH30" i="8" s="1"/>
  <c r="FH45" i="3"/>
  <c r="FH31" i="8" s="1"/>
  <c r="FH43" i="3"/>
  <c r="FH29" i="8" s="1"/>
  <c r="FH27" i="8"/>
  <c r="FH42" i="3"/>
  <c r="FH28" i="8" s="1"/>
  <c r="EN45" i="6"/>
  <c r="EN70" i="8" s="1"/>
  <c r="EN42" i="6"/>
  <c r="EN67" i="8" s="1"/>
  <c r="EN44" i="6"/>
  <c r="EN69" i="8" s="1"/>
  <c r="EN66" i="8"/>
  <c r="EN43" i="6"/>
  <c r="EN68" i="8" s="1"/>
  <c r="EE6" i="1"/>
  <c r="GG23" i="2"/>
  <c r="GG14" i="2"/>
  <c r="FA5" i="2"/>
  <c r="FA6" i="2"/>
  <c r="FA7" i="2"/>
  <c r="FF42" i="6"/>
  <c r="FF67" i="8" s="1"/>
  <c r="FF44" i="6"/>
  <c r="FF69" i="8" s="1"/>
  <c r="FF45" i="6"/>
  <c r="FF70" i="8" s="1"/>
  <c r="FF66" i="8"/>
  <c r="FF43" i="6"/>
  <c r="FF68" i="8" s="1"/>
  <c r="FA7" i="5"/>
  <c r="FA6" i="5"/>
  <c r="FA5" i="5"/>
  <c r="FB15" i="5"/>
  <c r="FG4" i="2"/>
  <c r="FG16" i="2"/>
  <c r="FG15" i="2"/>
  <c r="FG17" i="2"/>
  <c r="FG14" i="1"/>
  <c r="FD44" i="2"/>
  <c r="FD17" i="8" s="1"/>
  <c r="FD45" i="2"/>
  <c r="FD18" i="8" s="1"/>
  <c r="FD14" i="8"/>
  <c r="FD42" i="2"/>
  <c r="FD15" i="8" s="1"/>
  <c r="FD43" i="2"/>
  <c r="FD16" i="8" s="1"/>
  <c r="FK14" i="8"/>
  <c r="FK45" i="2"/>
  <c r="FK18" i="8" s="1"/>
  <c r="FK43" i="2"/>
  <c r="FK16" i="8" s="1"/>
  <c r="FK44" i="2"/>
  <c r="FK17" i="8" s="1"/>
  <c r="FK42" i="2"/>
  <c r="FK15" i="8" s="1"/>
  <c r="FE42" i="2"/>
  <c r="FE15" i="8" s="1"/>
  <c r="FE44" i="2"/>
  <c r="FE17" i="8" s="1"/>
  <c r="FE14" i="8"/>
  <c r="FE43" i="2"/>
  <c r="FE16" i="8" s="1"/>
  <c r="FE45" i="2"/>
  <c r="FE18" i="8" s="1"/>
  <c r="EC6" i="6"/>
  <c r="EC6" i="1" s="1"/>
  <c r="EC5" i="6"/>
  <c r="EC5" i="1" s="1"/>
  <c r="EC7" i="6"/>
  <c r="EC7" i="1" s="1"/>
  <c r="EC4" i="1"/>
  <c r="FL17" i="2"/>
  <c r="FL4" i="2"/>
  <c r="FL15" i="2"/>
  <c r="FL16" i="2"/>
  <c r="FF16" i="5"/>
  <c r="FF4" i="5"/>
  <c r="FF15" i="5"/>
  <c r="FF17" i="5"/>
  <c r="GI23" i="2"/>
  <c r="GI14" i="2"/>
  <c r="ER15" i="1"/>
  <c r="FF44" i="3"/>
  <c r="FF30" i="8" s="1"/>
  <c r="FF42" i="3"/>
  <c r="FF28" i="8" s="1"/>
  <c r="FF27" i="8"/>
  <c r="FF43" i="3"/>
  <c r="FF29" i="8" s="1"/>
  <c r="FF45" i="3"/>
  <c r="FF31" i="8" s="1"/>
  <c r="FN25" i="1"/>
  <c r="FN26" i="4"/>
  <c r="FN26" i="1" s="1"/>
  <c r="FN27" i="4"/>
  <c r="FN28" i="4"/>
  <c r="FN28" i="1" s="1"/>
  <c r="FN20" i="4"/>
  <c r="FB7" i="3"/>
  <c r="FB6" i="3"/>
  <c r="FB5" i="3"/>
  <c r="FM45" i="5"/>
  <c r="FM57" i="8" s="1"/>
  <c r="FM53" i="8"/>
  <c r="FM44" i="5"/>
  <c r="FM56" i="8" s="1"/>
  <c r="FM43" i="5"/>
  <c r="FM55" i="8" s="1"/>
  <c r="FM42" i="5"/>
  <c r="FM54" i="8" s="1"/>
  <c r="EO42" i="5"/>
  <c r="EO54" i="8" s="1"/>
  <c r="EO44" i="5"/>
  <c r="EO56" i="8" s="1"/>
  <c r="EO43" i="5"/>
  <c r="EO55" i="8" s="1"/>
  <c r="EO45" i="5"/>
  <c r="EO57" i="8" s="1"/>
  <c r="EO53" i="8"/>
  <c r="EZ7" i="5"/>
  <c r="EZ6" i="5"/>
  <c r="EZ5" i="5"/>
  <c r="EY22" i="4"/>
  <c r="EY22" i="1" s="1"/>
  <c r="EY27" i="1"/>
  <c r="EV7" i="2"/>
  <c r="EV6" i="2"/>
  <c r="EV5" i="2"/>
  <c r="FM5" i="6"/>
  <c r="FM7" i="6"/>
  <c r="FM6" i="6"/>
  <c r="FJ16" i="6"/>
  <c r="EL4" i="6"/>
  <c r="FV6" i="6" s="1"/>
  <c r="EL15" i="6"/>
  <c r="EL15" i="1" s="1"/>
  <c r="EL16" i="6"/>
  <c r="EL16" i="1" s="1"/>
  <c r="EL17" i="6"/>
  <c r="EL17" i="1" s="1"/>
  <c r="EL14" i="1"/>
  <c r="EX15" i="6"/>
  <c r="EX16" i="6"/>
  <c r="EF4" i="1"/>
  <c r="EF5" i="6"/>
  <c r="EF5" i="1" s="1"/>
  <c r="ER5" i="6"/>
  <c r="EF6" i="6"/>
  <c r="EF6" i="1" s="1"/>
  <c r="EF7" i="6"/>
  <c r="EF7" i="1" s="1"/>
  <c r="EZ22" i="4"/>
  <c r="EZ22" i="1" s="1"/>
  <c r="EZ27" i="1"/>
  <c r="EW22" i="4"/>
  <c r="EW22" i="1" s="1"/>
  <c r="EW27" i="1"/>
  <c r="EW6" i="2"/>
  <c r="EW5" i="2"/>
  <c r="EW7" i="2"/>
  <c r="EQ6" i="1"/>
  <c r="FJ44" i="5"/>
  <c r="FJ56" i="8" s="1"/>
  <c r="FJ53" i="8"/>
  <c r="FJ43" i="5"/>
  <c r="FJ55" i="8" s="1"/>
  <c r="FJ45" i="5"/>
  <c r="FJ57" i="8" s="1"/>
  <c r="FJ42" i="5"/>
  <c r="FJ54" i="8" s="1"/>
  <c r="FH43" i="6"/>
  <c r="FH68" i="8" s="1"/>
  <c r="FG4" i="3"/>
  <c r="FG17" i="3"/>
  <c r="FG15" i="3"/>
  <c r="FG16" i="3"/>
  <c r="EN4" i="6"/>
  <c r="EZ6" i="6" s="1"/>
  <c r="EN15" i="6"/>
  <c r="EN15" i="1" s="1"/>
  <c r="EN16" i="6"/>
  <c r="EN16" i="1" s="1"/>
  <c r="EN17" i="6"/>
  <c r="EN17" i="1" s="1"/>
  <c r="EN14" i="1"/>
  <c r="FA16" i="5"/>
  <c r="ET5" i="2"/>
  <c r="ET6" i="2"/>
  <c r="ET7" i="2"/>
  <c r="ET7" i="1" s="1"/>
  <c r="ET4" i="1"/>
  <c r="FG22" i="1"/>
  <c r="FK45" i="5"/>
  <c r="FK57" i="8" s="1"/>
  <c r="FK44" i="5"/>
  <c r="FK56" i="8" s="1"/>
  <c r="FK53" i="8"/>
  <c r="FK43" i="5"/>
  <c r="FK55" i="8" s="1"/>
  <c r="FK42" i="5"/>
  <c r="FK54" i="8" s="1"/>
  <c r="ES5" i="6"/>
  <c r="EG7" i="6"/>
  <c r="EG7" i="1" s="1"/>
  <c r="EG6" i="6"/>
  <c r="EG6" i="1" s="1"/>
  <c r="EG5" i="6"/>
  <c r="EG5" i="1" s="1"/>
  <c r="EV15" i="6"/>
  <c r="FL45" i="2"/>
  <c r="FL18" i="8" s="1"/>
  <c r="FL43" i="2"/>
  <c r="FL16" i="8" s="1"/>
  <c r="FL14" i="8"/>
  <c r="FL44" i="2"/>
  <c r="FL17" i="8" s="1"/>
  <c r="FL42" i="2"/>
  <c r="FL15" i="8" s="1"/>
  <c r="FB43" i="5"/>
  <c r="FB55" i="8" s="1"/>
  <c r="FD42" i="5"/>
  <c r="FD54" i="8" s="1"/>
  <c r="FD44" i="5"/>
  <c r="FD56" i="8" s="1"/>
  <c r="FD53" i="8"/>
  <c r="FD43" i="5"/>
  <c r="FD55" i="8" s="1"/>
  <c r="FD45" i="5"/>
  <c r="FD57" i="8" s="1"/>
  <c r="ER7" i="2"/>
  <c r="ER7" i="1" s="1"/>
  <c r="ER5" i="2"/>
  <c r="ER5" i="1" s="1"/>
  <c r="ER6" i="2"/>
  <c r="ER6" i="1" s="1"/>
  <c r="ER4" i="1"/>
  <c r="FF21" i="1"/>
  <c r="EY7" i="5"/>
  <c r="EY5" i="5"/>
  <c r="EY6" i="5"/>
  <c r="FW14" i="8"/>
  <c r="FW42" i="2"/>
  <c r="FW15" i="8" s="1"/>
  <c r="FW44" i="2"/>
  <c r="FW17" i="8" s="1"/>
  <c r="FW43" i="2"/>
  <c r="FW16" i="8" s="1"/>
  <c r="FW45" i="2"/>
  <c r="FW18" i="8" s="1"/>
  <c r="FY15" i="6"/>
  <c r="FY16" i="6"/>
  <c r="FY17" i="6"/>
  <c r="FY4" i="6"/>
  <c r="FQ7" i="6"/>
  <c r="FQ5" i="6"/>
  <c r="FQ6" i="6"/>
  <c r="FZ17" i="5"/>
  <c r="FZ15" i="5"/>
  <c r="FZ16" i="5"/>
  <c r="FZ4" i="5"/>
  <c r="FP43" i="2"/>
  <c r="FP16" i="8" s="1"/>
  <c r="FP45" i="2"/>
  <c r="FP18" i="8" s="1"/>
  <c r="FP44" i="2"/>
  <c r="FP17" i="8" s="1"/>
  <c r="FP14" i="8"/>
  <c r="FP42" i="2"/>
  <c r="FP15" i="8" s="1"/>
  <c r="FU16" i="2"/>
  <c r="FU15" i="2"/>
  <c r="FU17" i="2"/>
  <c r="FU4" i="2"/>
  <c r="GG15" i="2"/>
  <c r="GG16" i="2"/>
  <c r="FX42" i="5"/>
  <c r="FX54" i="8" s="1"/>
  <c r="FX43" i="5"/>
  <c r="FX55" i="8" s="1"/>
  <c r="FX45" i="5"/>
  <c r="FX57" i="8" s="1"/>
  <c r="FX44" i="5"/>
  <c r="FX56" i="8" s="1"/>
  <c r="FX53" i="8"/>
  <c r="GL7" i="5"/>
  <c r="FR27" i="8"/>
  <c r="FR44" i="3"/>
  <c r="FR30" i="8" s="1"/>
  <c r="FR42" i="3"/>
  <c r="FR28" i="8" s="1"/>
  <c r="FR45" i="3"/>
  <c r="FR31" i="8" s="1"/>
  <c r="FR43" i="3"/>
  <c r="FR29" i="8" s="1"/>
  <c r="FV5" i="6"/>
  <c r="FV7" i="6"/>
  <c r="FR16" i="2"/>
  <c r="FR17" i="2"/>
  <c r="FR15" i="2"/>
  <c r="FR4" i="2"/>
  <c r="FP44" i="5"/>
  <c r="FP56" i="8" s="1"/>
  <c r="FP45" i="5"/>
  <c r="FP57" i="8" s="1"/>
  <c r="FP42" i="5"/>
  <c r="FP54" i="8" s="1"/>
  <c r="FP53" i="8"/>
  <c r="FP43" i="5"/>
  <c r="FP55" i="8" s="1"/>
  <c r="FO17" i="5"/>
  <c r="FO16" i="5"/>
  <c r="FO15" i="5"/>
  <c r="FO4" i="5"/>
  <c r="FO5" i="6"/>
  <c r="FO6" i="6"/>
  <c r="FO7" i="6"/>
  <c r="FW17" i="2"/>
  <c r="FW16" i="2"/>
  <c r="FW15" i="2"/>
  <c r="FW4" i="2"/>
  <c r="GI16" i="2"/>
  <c r="GI15" i="2"/>
  <c r="FO17" i="3"/>
  <c r="FO15" i="3"/>
  <c r="FO16" i="3"/>
  <c r="FO4" i="3"/>
  <c r="FQ44" i="5"/>
  <c r="FQ56" i="8" s="1"/>
  <c r="FQ43" i="5"/>
  <c r="FQ55" i="8" s="1"/>
  <c r="FQ42" i="5"/>
  <c r="FQ54" i="8" s="1"/>
  <c r="FQ53" i="8"/>
  <c r="FQ45" i="5"/>
  <c r="FQ57" i="8" s="1"/>
  <c r="GC30" i="1"/>
  <c r="GC31" i="3"/>
  <c r="GC31" i="1" s="1"/>
  <c r="GC32" i="3"/>
  <c r="GC33" i="3"/>
  <c r="GC33" i="1" s="1"/>
  <c r="GC20" i="3"/>
  <c r="FV42" i="5"/>
  <c r="FV54" i="8" s="1"/>
  <c r="FV53" i="8"/>
  <c r="FV45" i="5"/>
  <c r="FV57" i="8" s="1"/>
  <c r="FV44" i="5"/>
  <c r="FV56" i="8" s="1"/>
  <c r="FV43" i="5"/>
  <c r="FV55" i="8" s="1"/>
  <c r="GL15" i="5"/>
  <c r="FV43" i="2"/>
  <c r="FV16" i="8" s="1"/>
  <c r="FV14" i="8"/>
  <c r="FV42" i="2"/>
  <c r="FV15" i="8" s="1"/>
  <c r="FV45" i="2"/>
  <c r="FV18" i="8" s="1"/>
  <c r="FV44" i="2"/>
  <c r="FV17" i="8" s="1"/>
  <c r="FT14" i="8"/>
  <c r="FT42" i="2"/>
  <c r="FT15" i="8" s="1"/>
  <c r="FT44" i="2"/>
  <c r="FT17" i="8" s="1"/>
  <c r="FT45" i="2"/>
  <c r="FT18" i="8" s="1"/>
  <c r="FT43" i="2"/>
  <c r="FT16" i="8" s="1"/>
  <c r="GG17" i="5"/>
  <c r="GG15" i="5"/>
  <c r="GG16" i="5"/>
  <c r="GG4" i="5"/>
  <c r="FS53" i="8"/>
  <c r="FS43" i="5"/>
  <c r="FS55" i="8" s="1"/>
  <c r="FS45" i="5"/>
  <c r="FS57" i="8" s="1"/>
  <c r="FS44" i="5"/>
  <c r="FS56" i="8" s="1"/>
  <c r="FS42" i="5"/>
  <c r="FS54" i="8" s="1"/>
  <c r="GI33" i="3"/>
  <c r="GI33" i="1" s="1"/>
  <c r="GI31" i="3"/>
  <c r="GI31" i="1" s="1"/>
  <c r="GI32" i="3"/>
  <c r="GI30" i="1"/>
  <c r="GI20" i="3"/>
  <c r="FQ45" i="2"/>
  <c r="FQ18" i="8" s="1"/>
  <c r="FQ43" i="2"/>
  <c r="FQ16" i="8" s="1"/>
  <c r="FQ42" i="2"/>
  <c r="FQ15" i="8" s="1"/>
  <c r="FQ14" i="8"/>
  <c r="FQ44" i="2"/>
  <c r="FQ17" i="8" s="1"/>
  <c r="FZ15" i="3"/>
  <c r="FZ17" i="3"/>
  <c r="FZ16" i="3"/>
  <c r="FZ4" i="3"/>
  <c r="FW16" i="3"/>
  <c r="FW17" i="3"/>
  <c r="FW15" i="3"/>
  <c r="FW4" i="3"/>
  <c r="GA15" i="5"/>
  <c r="GA17" i="5"/>
  <c r="GA16" i="5"/>
  <c r="GA4" i="5"/>
  <c r="FV17" i="2"/>
  <c r="FV16" i="2"/>
  <c r="FV15" i="2"/>
  <c r="FV4" i="2"/>
  <c r="GH16" i="2"/>
  <c r="GH15" i="2"/>
  <c r="FT15" i="5"/>
  <c r="FT17" i="5"/>
  <c r="FT16" i="5"/>
  <c r="FT4" i="5"/>
  <c r="GB32" i="3"/>
  <c r="GB31" i="3"/>
  <c r="GB31" i="1" s="1"/>
  <c r="GB33" i="3"/>
  <c r="GB33" i="1" s="1"/>
  <c r="GB30" i="1"/>
  <c r="GB20" i="3"/>
  <c r="FT17" i="3"/>
  <c r="FT15" i="3"/>
  <c r="FT16" i="3"/>
  <c r="FT4" i="3"/>
  <c r="FP5" i="6"/>
  <c r="FP7" i="6"/>
  <c r="FP6" i="6"/>
  <c r="FX15" i="6"/>
  <c r="FX16" i="6"/>
  <c r="FX17" i="6"/>
  <c r="FX4" i="6"/>
  <c r="GG33" i="3"/>
  <c r="GG33" i="1" s="1"/>
  <c r="GG31" i="3"/>
  <c r="GG31" i="1" s="1"/>
  <c r="GG32" i="3"/>
  <c r="GG30" i="1"/>
  <c r="GG20" i="3"/>
  <c r="GE16" i="5"/>
  <c r="FS16" i="5"/>
  <c r="FS17" i="5"/>
  <c r="FS15" i="5"/>
  <c r="FS4" i="5"/>
  <c r="GE6" i="5" s="1"/>
  <c r="GH7" i="5"/>
  <c r="GE7" i="5"/>
  <c r="FO42" i="3"/>
  <c r="FO28" i="8" s="1"/>
  <c r="FO43" i="3"/>
  <c r="FO29" i="8" s="1"/>
  <c r="FO27" i="8"/>
  <c r="FO44" i="3"/>
  <c r="FO30" i="8" s="1"/>
  <c r="FO45" i="3"/>
  <c r="FO31" i="8" s="1"/>
  <c r="GB16" i="5"/>
  <c r="GB15" i="5"/>
  <c r="GB17" i="5"/>
  <c r="GB4" i="5"/>
  <c r="FZ16" i="2"/>
  <c r="FZ15" i="2"/>
  <c r="FZ17" i="2"/>
  <c r="FZ4" i="2"/>
  <c r="GL16" i="2"/>
  <c r="GL15" i="2"/>
  <c r="GH20" i="3"/>
  <c r="GH31" i="3"/>
  <c r="GH31" i="1" s="1"/>
  <c r="GH33" i="3"/>
  <c r="GH33" i="1" s="1"/>
  <c r="GH32" i="3"/>
  <c r="GH30" i="1"/>
  <c r="FR45" i="5"/>
  <c r="FR57" i="8" s="1"/>
  <c r="FR44" i="5"/>
  <c r="FR56" i="8" s="1"/>
  <c r="FR53" i="8"/>
  <c r="FR43" i="5"/>
  <c r="FR55" i="8" s="1"/>
  <c r="FR42" i="5"/>
  <c r="FR54" i="8" s="1"/>
  <c r="FU7" i="6"/>
  <c r="FU5" i="6"/>
  <c r="FU6" i="6"/>
  <c r="FP16" i="2"/>
  <c r="FP15" i="2"/>
  <c r="FP17" i="2"/>
  <c r="FP4" i="2"/>
  <c r="GB15" i="2"/>
  <c r="FX15" i="5"/>
  <c r="FX16" i="5"/>
  <c r="FX17" i="5"/>
  <c r="FX4" i="5"/>
  <c r="GJ5" i="5" s="1"/>
  <c r="FS15" i="2"/>
  <c r="FS17" i="2"/>
  <c r="FS16" i="2"/>
  <c r="FS4" i="2"/>
  <c r="GE15" i="2"/>
  <c r="GE16" i="2"/>
  <c r="GH16" i="5"/>
  <c r="FV17" i="5"/>
  <c r="FV16" i="5"/>
  <c r="FV15" i="5"/>
  <c r="FV4" i="5"/>
  <c r="GL16" i="5"/>
  <c r="FT53" i="8"/>
  <c r="FT45" i="5"/>
  <c r="FT57" i="8" s="1"/>
  <c r="FT44" i="5"/>
  <c r="FT56" i="8" s="1"/>
  <c r="FT42" i="5"/>
  <c r="FT54" i="8" s="1"/>
  <c r="FT43" i="5"/>
  <c r="FT55" i="8" s="1"/>
  <c r="FQ44" i="3"/>
  <c r="FQ30" i="8" s="1"/>
  <c r="FQ45" i="3"/>
  <c r="FQ31" i="8" s="1"/>
  <c r="FQ43" i="3"/>
  <c r="FQ29" i="8" s="1"/>
  <c r="FQ42" i="3"/>
  <c r="FQ28" i="8" s="1"/>
  <c r="FQ27" i="8"/>
  <c r="FP15" i="3"/>
  <c r="FP16" i="3"/>
  <c r="FP17" i="3"/>
  <c r="FP4" i="3"/>
  <c r="FY17" i="3"/>
  <c r="FY15" i="3"/>
  <c r="FY16" i="3"/>
  <c r="FY4" i="3"/>
  <c r="GK16" i="5"/>
  <c r="FY16" i="5"/>
  <c r="FY17" i="5"/>
  <c r="FY15" i="5"/>
  <c r="FY4" i="5"/>
  <c r="GF17" i="5"/>
  <c r="GF16" i="5"/>
  <c r="GF15" i="5"/>
  <c r="GF4" i="5"/>
  <c r="FR15" i="5"/>
  <c r="FR17" i="5"/>
  <c r="FR16" i="5"/>
  <c r="FR4" i="5"/>
  <c r="GD5" i="5" s="1"/>
  <c r="FU43" i="3"/>
  <c r="FU29" i="8" s="1"/>
  <c r="FU27" i="8"/>
  <c r="FU42" i="3"/>
  <c r="FU28" i="8" s="1"/>
  <c r="FU44" i="3"/>
  <c r="FU30" i="8" s="1"/>
  <c r="FU45" i="3"/>
  <c r="FU31" i="8" s="1"/>
  <c r="GI15" i="5"/>
  <c r="FW15" i="5"/>
  <c r="FW16" i="5"/>
  <c r="FW17" i="5"/>
  <c r="FW4" i="5"/>
  <c r="GI6" i="5" s="1"/>
  <c r="FS42" i="2"/>
  <c r="FS15" i="8" s="1"/>
  <c r="FS43" i="2"/>
  <c r="FS16" i="8" s="1"/>
  <c r="FS45" i="2"/>
  <c r="FS18" i="8" s="1"/>
  <c r="FS14" i="8"/>
  <c r="FS44" i="2"/>
  <c r="FS17" i="8" s="1"/>
  <c r="GF30" i="1"/>
  <c r="GF33" i="3"/>
  <c r="GF33" i="1" s="1"/>
  <c r="GF31" i="3"/>
  <c r="GF31" i="1" s="1"/>
  <c r="GF32" i="3"/>
  <c r="GF20" i="3"/>
  <c r="FT43" i="3"/>
  <c r="FT29" i="8" s="1"/>
  <c r="FT27" i="8"/>
  <c r="FT45" i="3"/>
  <c r="FT31" i="8" s="1"/>
  <c r="FT44" i="3"/>
  <c r="FT30" i="8" s="1"/>
  <c r="FT42" i="3"/>
  <c r="FT28" i="8" s="1"/>
  <c r="FS5" i="6"/>
  <c r="FS6" i="6"/>
  <c r="FS7" i="6"/>
  <c r="GK7" i="5"/>
  <c r="GD31" i="3"/>
  <c r="GD31" i="1" s="1"/>
  <c r="GD33" i="3"/>
  <c r="GD33" i="1" s="1"/>
  <c r="GD32" i="3"/>
  <c r="GD30" i="1"/>
  <c r="GD20" i="3"/>
  <c r="FX44" i="2"/>
  <c r="FX17" i="8" s="1"/>
  <c r="FX42" i="2"/>
  <c r="FX15" i="8" s="1"/>
  <c r="FX43" i="2"/>
  <c r="FX16" i="8" s="1"/>
  <c r="FX14" i="8"/>
  <c r="FX45" i="2"/>
  <c r="FX18" i="8" s="1"/>
  <c r="FP27" i="8"/>
  <c r="FP45" i="3"/>
  <c r="FP31" i="8" s="1"/>
  <c r="FP44" i="3"/>
  <c r="FP30" i="8" s="1"/>
  <c r="FP42" i="3"/>
  <c r="FP28" i="8" s="1"/>
  <c r="FP43" i="3"/>
  <c r="FP29" i="8" s="1"/>
  <c r="GK33" i="3"/>
  <c r="GK33" i="1" s="1"/>
  <c r="GK31" i="3"/>
  <c r="GK32" i="3"/>
  <c r="GK22" i="3" s="1"/>
  <c r="GK20" i="3"/>
  <c r="GJ7" i="5"/>
  <c r="FU17" i="5"/>
  <c r="FU16" i="5"/>
  <c r="FU15" i="5"/>
  <c r="FU4" i="5"/>
  <c r="GC16" i="5"/>
  <c r="GC17" i="5"/>
  <c r="GC15" i="5"/>
  <c r="GC4" i="5"/>
  <c r="FZ6" i="6"/>
  <c r="FZ5" i="6"/>
  <c r="FZ7" i="6"/>
  <c r="FR44" i="2"/>
  <c r="FR17" i="8" s="1"/>
  <c r="FR45" i="2"/>
  <c r="FR18" i="8" s="1"/>
  <c r="FR14" i="8"/>
  <c r="FR42" i="2"/>
  <c r="FR15" i="8" s="1"/>
  <c r="FR43" i="2"/>
  <c r="FR16" i="8" s="1"/>
  <c r="FV15" i="3"/>
  <c r="FV17" i="3"/>
  <c r="FV16" i="3"/>
  <c r="FV4" i="3"/>
  <c r="FX44" i="3"/>
  <c r="FX30" i="8" s="1"/>
  <c r="FX42" i="3"/>
  <c r="FX28" i="8" s="1"/>
  <c r="FX27" i="8"/>
  <c r="FX45" i="3"/>
  <c r="FX31" i="8" s="1"/>
  <c r="FX43" i="3"/>
  <c r="FX29" i="8" s="1"/>
  <c r="GI7" i="5"/>
  <c r="GK15" i="5"/>
  <c r="FQ17" i="3"/>
  <c r="FQ15" i="3"/>
  <c r="FQ16" i="3"/>
  <c r="FQ4" i="3"/>
  <c r="FO17" i="2"/>
  <c r="FO16" i="2"/>
  <c r="FO15" i="2"/>
  <c r="FO4" i="2"/>
  <c r="GE30" i="1"/>
  <c r="GE33" i="3"/>
  <c r="GE33" i="1" s="1"/>
  <c r="GE31" i="3"/>
  <c r="GE31" i="1" s="1"/>
  <c r="GE32" i="3"/>
  <c r="GE20" i="3"/>
  <c r="FU53" i="8"/>
  <c r="FU42" i="5"/>
  <c r="FU54" i="8" s="1"/>
  <c r="FU43" i="5"/>
  <c r="FU55" i="8" s="1"/>
  <c r="FU45" i="5"/>
  <c r="FU57" i="8" s="1"/>
  <c r="FU44" i="5"/>
  <c r="FU56" i="8" s="1"/>
  <c r="FQ15" i="2"/>
  <c r="FQ17" i="2"/>
  <c r="FQ16" i="2"/>
  <c r="FQ4" i="2"/>
  <c r="GC16" i="2"/>
  <c r="GC15" i="2"/>
  <c r="GL21" i="3"/>
  <c r="GL23" i="3"/>
  <c r="GL14" i="3"/>
  <c r="FU15" i="3"/>
  <c r="FU16" i="3"/>
  <c r="FU17" i="3"/>
  <c r="FU4" i="3"/>
  <c r="FT15" i="6"/>
  <c r="FT16" i="6"/>
  <c r="FT17" i="6"/>
  <c r="FT4" i="6"/>
  <c r="FR5" i="6"/>
  <c r="FR7" i="6"/>
  <c r="FR17" i="3"/>
  <c r="FR16" i="3"/>
  <c r="FR15" i="3"/>
  <c r="FR4" i="3"/>
  <c r="GI16" i="5"/>
  <c r="GJ32" i="3"/>
  <c r="GJ33" i="3"/>
  <c r="GJ33" i="1" s="1"/>
  <c r="GJ31" i="3"/>
  <c r="GJ31" i="1" s="1"/>
  <c r="GJ30" i="1"/>
  <c r="GJ20" i="3"/>
  <c r="FX4" i="2"/>
  <c r="FX17" i="2"/>
  <c r="FX15" i="2"/>
  <c r="FX16" i="2"/>
  <c r="GJ16" i="2"/>
  <c r="GJ15" i="2"/>
  <c r="FS27" i="8"/>
  <c r="FS45" i="3"/>
  <c r="FS31" i="8" s="1"/>
  <c r="FS44" i="3"/>
  <c r="FS30" i="8" s="1"/>
  <c r="FS42" i="3"/>
  <c r="FS28" i="8" s="1"/>
  <c r="FS43" i="3"/>
  <c r="FS29" i="8" s="1"/>
  <c r="FO42" i="5"/>
  <c r="FO54" i="8" s="1"/>
  <c r="FO45" i="5"/>
  <c r="FO57" i="8" s="1"/>
  <c r="FO44" i="5"/>
  <c r="FO56" i="8" s="1"/>
  <c r="FO43" i="5"/>
  <c r="FO55" i="8" s="1"/>
  <c r="FO53" i="8"/>
  <c r="FW7" i="6"/>
  <c r="FW5" i="6"/>
  <c r="FW6" i="6"/>
  <c r="GD7" i="5"/>
  <c r="FW42" i="3"/>
  <c r="FW28" i="8" s="1"/>
  <c r="FW45" i="3"/>
  <c r="FW31" i="8" s="1"/>
  <c r="FW27" i="8"/>
  <c r="FW44" i="3"/>
  <c r="FW30" i="8" s="1"/>
  <c r="FW43" i="3"/>
  <c r="FW29" i="8" s="1"/>
  <c r="FQ17" i="5"/>
  <c r="FQ16" i="5"/>
  <c r="FQ15" i="5"/>
  <c r="FQ4" i="5"/>
  <c r="FT45" i="6"/>
  <c r="FT70" i="8" s="1"/>
  <c r="FT44" i="6"/>
  <c r="FT69" i="8" s="1"/>
  <c r="FT43" i="6"/>
  <c r="FT68" i="8" s="1"/>
  <c r="FT42" i="6"/>
  <c r="FT67" i="8" s="1"/>
  <c r="FT66" i="8"/>
  <c r="FU43" i="2"/>
  <c r="FU16" i="8" s="1"/>
  <c r="FU44" i="2"/>
  <c r="FU17" i="8" s="1"/>
  <c r="FU42" i="2"/>
  <c r="FU15" i="8" s="1"/>
  <c r="FU45" i="2"/>
  <c r="FU18" i="8" s="1"/>
  <c r="FU14" i="8"/>
  <c r="FW43" i="5"/>
  <c r="FW55" i="8" s="1"/>
  <c r="FW44" i="5"/>
  <c r="FW56" i="8" s="1"/>
  <c r="FW53" i="8"/>
  <c r="FW45" i="5"/>
  <c r="FW57" i="8" s="1"/>
  <c r="FW42" i="5"/>
  <c r="FW54" i="8" s="1"/>
  <c r="FV44" i="3"/>
  <c r="FV30" i="8" s="1"/>
  <c r="FV42" i="3"/>
  <c r="FV28" i="8" s="1"/>
  <c r="FV27" i="8"/>
  <c r="FV43" i="3"/>
  <c r="FV29" i="8" s="1"/>
  <c r="FV45" i="3"/>
  <c r="FV31" i="8" s="1"/>
  <c r="FP17" i="5"/>
  <c r="FP15" i="5"/>
  <c r="FP16" i="5"/>
  <c r="FP4" i="5"/>
  <c r="FX17" i="3"/>
  <c r="FX15" i="3"/>
  <c r="FX16" i="3"/>
  <c r="FX4" i="3"/>
  <c r="FX45" i="6"/>
  <c r="FX70" i="8" s="1"/>
  <c r="FX42" i="6"/>
  <c r="FX67" i="8" s="1"/>
  <c r="FX66" i="8"/>
  <c r="FX43" i="6"/>
  <c r="FX68" i="8" s="1"/>
  <c r="FX44" i="6"/>
  <c r="FX69" i="8" s="1"/>
  <c r="FT16" i="2"/>
  <c r="FT17" i="2"/>
  <c r="FT15" i="2"/>
  <c r="FT4" i="2"/>
  <c r="GF16" i="2"/>
  <c r="GF15" i="2"/>
  <c r="FS17" i="3"/>
  <c r="FS16" i="3"/>
  <c r="FS15" i="3"/>
  <c r="FS4" i="3"/>
  <c r="FO44" i="2"/>
  <c r="FO17" i="8" s="1"/>
  <c r="FO43" i="2"/>
  <c r="FO16" i="8" s="1"/>
  <c r="FO14" i="8"/>
  <c r="FO42" i="2"/>
  <c r="FO15" i="8" s="1"/>
  <c r="FO45" i="2"/>
  <c r="FO18" i="8" s="1"/>
  <c r="EV6" i="6" l="1"/>
  <c r="GD6" i="5"/>
  <c r="FR6" i="6"/>
  <c r="ET6" i="1"/>
  <c r="ES7" i="1"/>
  <c r="GD16" i="2"/>
  <c r="EQ5" i="1"/>
  <c r="FN7" i="5"/>
  <c r="FN5" i="5"/>
  <c r="FN6" i="5"/>
  <c r="FE6" i="3"/>
  <c r="FE7" i="3"/>
  <c r="FE5" i="3"/>
  <c r="EV4" i="4"/>
  <c r="EV16" i="4"/>
  <c r="EV16" i="1" s="1"/>
  <c r="EV15" i="4"/>
  <c r="EV15" i="1" s="1"/>
  <c r="EV17" i="4"/>
  <c r="EV17" i="1" s="1"/>
  <c r="EV14" i="1"/>
  <c r="EZ5" i="6"/>
  <c r="FK5" i="3"/>
  <c r="FK6" i="3"/>
  <c r="FK7" i="3"/>
  <c r="FF17" i="1"/>
  <c r="GB17" i="2"/>
  <c r="GB4" i="2"/>
  <c r="GK4" i="2"/>
  <c r="GK17" i="2"/>
  <c r="FD6" i="3"/>
  <c r="FD5" i="3"/>
  <c r="FD7" i="3"/>
  <c r="GE5" i="5"/>
  <c r="FF5" i="5"/>
  <c r="FF7" i="5"/>
  <c r="FF6" i="5"/>
  <c r="FD22" i="4"/>
  <c r="FD22" i="1" s="1"/>
  <c r="FD27" i="1"/>
  <c r="EV45" i="4"/>
  <c r="EV44" i="8" s="1"/>
  <c r="EV40" i="8"/>
  <c r="EV44" i="4"/>
  <c r="EV43" i="8" s="1"/>
  <c r="EV42" i="4"/>
  <c r="EV41" i="8" s="1"/>
  <c r="EV43" i="4"/>
  <c r="EV42" i="8" s="1"/>
  <c r="FC6" i="2"/>
  <c r="FC7" i="2"/>
  <c r="FC5" i="2"/>
  <c r="FJ5" i="2"/>
  <c r="FJ7" i="2"/>
  <c r="FJ6" i="2"/>
  <c r="GE4" i="2"/>
  <c r="GE7" i="2" s="1"/>
  <c r="GE17" i="2"/>
  <c r="FF6" i="2"/>
  <c r="FF7" i="2"/>
  <c r="FF5" i="2"/>
  <c r="FF4" i="1"/>
  <c r="FL5" i="5"/>
  <c r="FL6" i="5"/>
  <c r="FL7" i="5"/>
  <c r="GF4" i="2"/>
  <c r="GF7" i="2" s="1"/>
  <c r="GF17" i="2"/>
  <c r="EN6" i="6"/>
  <c r="EN6" i="1" s="1"/>
  <c r="EN7" i="6"/>
  <c r="EN7" i="1" s="1"/>
  <c r="EN5" i="6"/>
  <c r="EN5" i="1" s="1"/>
  <c r="EN4" i="1"/>
  <c r="EZ44" i="1"/>
  <c r="EZ82" i="8" s="1"/>
  <c r="EZ45" i="1"/>
  <c r="EZ83" i="8" s="1"/>
  <c r="EZ79" i="8"/>
  <c r="EZ42" i="1"/>
  <c r="EZ80" i="8" s="1"/>
  <c r="FN6" i="3"/>
  <c r="FN7" i="3"/>
  <c r="FN5" i="3"/>
  <c r="FM22" i="4"/>
  <c r="FM22" i="1" s="1"/>
  <c r="FM27" i="1"/>
  <c r="FI7" i="5"/>
  <c r="FI6" i="5"/>
  <c r="FI5" i="5"/>
  <c r="EZ43" i="1"/>
  <c r="EZ81" i="8" s="1"/>
  <c r="FH7" i="3"/>
  <c r="FH6" i="3"/>
  <c r="FH5" i="3"/>
  <c r="FC7" i="3"/>
  <c r="FC6" i="3"/>
  <c r="FC5" i="3"/>
  <c r="EX17" i="4"/>
  <c r="EX17" i="1" s="1"/>
  <c r="EX16" i="4"/>
  <c r="EX16" i="1" s="1"/>
  <c r="EX4" i="4"/>
  <c r="EX15" i="4"/>
  <c r="EX15" i="1" s="1"/>
  <c r="EX14" i="1"/>
  <c r="GL5" i="5"/>
  <c r="FJ23" i="4"/>
  <c r="FJ23" i="1" s="1"/>
  <c r="FJ21" i="4"/>
  <c r="FJ21" i="1" s="1"/>
  <c r="FJ41" i="4"/>
  <c r="FJ14" i="4"/>
  <c r="FJ20" i="1"/>
  <c r="FJ41" i="1" s="1"/>
  <c r="FM23" i="4"/>
  <c r="FM23" i="1" s="1"/>
  <c r="FM21" i="4"/>
  <c r="FM21" i="1" s="1"/>
  <c r="FM41" i="4"/>
  <c r="FM14" i="4"/>
  <c r="FM20" i="1"/>
  <c r="FM41" i="1" s="1"/>
  <c r="FF5" i="3"/>
  <c r="FF7" i="3"/>
  <c r="FF6" i="3"/>
  <c r="FI5" i="3"/>
  <c r="FI6" i="3"/>
  <c r="FI7" i="3"/>
  <c r="EP5" i="5"/>
  <c r="EP5" i="1" s="1"/>
  <c r="EP7" i="5"/>
  <c r="EP7" i="1" s="1"/>
  <c r="EP6" i="5"/>
  <c r="EP6" i="1" s="1"/>
  <c r="EP4" i="1"/>
  <c r="EW45" i="1"/>
  <c r="EW83" i="8" s="1"/>
  <c r="EW79" i="8"/>
  <c r="EW43" i="1"/>
  <c r="EW81" i="8" s="1"/>
  <c r="EW44" i="1"/>
  <c r="EW82" i="8" s="1"/>
  <c r="EW42" i="1"/>
  <c r="EW80" i="8" s="1"/>
  <c r="FG45" i="1"/>
  <c r="FG83" i="8" s="1"/>
  <c r="FG43" i="1"/>
  <c r="FG81" i="8" s="1"/>
  <c r="FG42" i="1"/>
  <c r="FG80" i="8" s="1"/>
  <c r="FG44" i="1"/>
  <c r="FG82" i="8" s="1"/>
  <c r="FG79" i="8"/>
  <c r="FH7" i="5"/>
  <c r="FH5" i="5"/>
  <c r="FH6" i="5"/>
  <c r="GA31" i="2"/>
  <c r="GA33" i="2"/>
  <c r="GA32" i="2"/>
  <c r="GA20" i="2"/>
  <c r="FC23" i="4"/>
  <c r="FC23" i="1" s="1"/>
  <c r="FC21" i="4"/>
  <c r="FC21" i="1" s="1"/>
  <c r="FC41" i="4"/>
  <c r="FC14" i="4"/>
  <c r="FC20" i="1"/>
  <c r="FC41" i="1" s="1"/>
  <c r="FJ6" i="3"/>
  <c r="FJ7" i="3"/>
  <c r="FJ5" i="3"/>
  <c r="FG7" i="5"/>
  <c r="FG5" i="5"/>
  <c r="FG6" i="5"/>
  <c r="GH17" i="2"/>
  <c r="GH4" i="2"/>
  <c r="GH7" i="2" s="1"/>
  <c r="FH7" i="2"/>
  <c r="FH6" i="2"/>
  <c r="FH5" i="2"/>
  <c r="EX43" i="4"/>
  <c r="EX42" i="8" s="1"/>
  <c r="EX40" i="8"/>
  <c r="EX44" i="4"/>
  <c r="EX43" i="8" s="1"/>
  <c r="EX42" i="4"/>
  <c r="EX41" i="8" s="1"/>
  <c r="EX45" i="4"/>
  <c r="EX44" i="8" s="1"/>
  <c r="FD7" i="5"/>
  <c r="FD5" i="5"/>
  <c r="FD6" i="5"/>
  <c r="FB40" i="8"/>
  <c r="FB45" i="4"/>
  <c r="FB44" i="8" s="1"/>
  <c r="FB44" i="4"/>
  <c r="FB43" i="8" s="1"/>
  <c r="FB43" i="4"/>
  <c r="FB42" i="8" s="1"/>
  <c r="FB42" i="4"/>
  <c r="FB41" i="8" s="1"/>
  <c r="EY15" i="4"/>
  <c r="EY15" i="1" s="1"/>
  <c r="EY4" i="4"/>
  <c r="EY17" i="4"/>
  <c r="EY17" i="1" s="1"/>
  <c r="EY16" i="4"/>
  <c r="EY16" i="1" s="1"/>
  <c r="EY14" i="1"/>
  <c r="FG4" i="4"/>
  <c r="FG4" i="1" s="1"/>
  <c r="FG17" i="4"/>
  <c r="FG17" i="1" s="1"/>
  <c r="FG16" i="4"/>
  <c r="FG16" i="1" s="1"/>
  <c r="FG15" i="4"/>
  <c r="FG15" i="1" s="1"/>
  <c r="FE20" i="1"/>
  <c r="FE41" i="1" s="1"/>
  <c r="FE21" i="4"/>
  <c r="FE21" i="1" s="1"/>
  <c r="FE41" i="4"/>
  <c r="FE23" i="4"/>
  <c r="FE23" i="1" s="1"/>
  <c r="FE14" i="4"/>
  <c r="FG7" i="2"/>
  <c r="FG6" i="2"/>
  <c r="FG5" i="2"/>
  <c r="GG17" i="2"/>
  <c r="GG4" i="2"/>
  <c r="GG7" i="2" s="1"/>
  <c r="FJ22" i="4"/>
  <c r="FJ22" i="1" s="1"/>
  <c r="FJ27" i="1"/>
  <c r="FE7" i="2"/>
  <c r="FE6" i="2"/>
  <c r="FE5" i="2"/>
  <c r="FC6" i="5"/>
  <c r="FC7" i="5"/>
  <c r="FC5" i="5"/>
  <c r="FI41" i="4"/>
  <c r="FI23" i="4"/>
  <c r="FI23" i="1" s="1"/>
  <c r="FI21" i="4"/>
  <c r="FI21" i="1" s="1"/>
  <c r="FI14" i="4"/>
  <c r="FI20" i="1"/>
  <c r="FI41" i="1" s="1"/>
  <c r="EO5" i="5"/>
  <c r="EO5" i="1" s="1"/>
  <c r="EO7" i="5"/>
  <c r="EO7" i="1" s="1"/>
  <c r="EO6" i="5"/>
  <c r="EO6" i="1" s="1"/>
  <c r="EO4" i="1"/>
  <c r="FK22" i="4"/>
  <c r="FK22" i="1" s="1"/>
  <c r="FK27" i="1"/>
  <c r="FD21" i="4"/>
  <c r="FD21" i="1" s="1"/>
  <c r="FD41" i="4"/>
  <c r="FD23" i="4"/>
  <c r="FD23" i="1" s="1"/>
  <c r="FD14" i="4"/>
  <c r="FD20" i="1"/>
  <c r="FD41" i="1" s="1"/>
  <c r="EW43" i="4"/>
  <c r="EW42" i="8" s="1"/>
  <c r="EW45" i="4"/>
  <c r="EW44" i="8" s="1"/>
  <c r="EW42" i="4"/>
  <c r="EW41" i="8" s="1"/>
  <c r="EW40" i="8"/>
  <c r="EW44" i="4"/>
  <c r="EW43" i="8" s="1"/>
  <c r="FH4" i="4"/>
  <c r="FH17" i="4"/>
  <c r="FH17" i="1" s="1"/>
  <c r="FH16" i="4"/>
  <c r="FH16" i="1" s="1"/>
  <c r="FH15" i="4"/>
  <c r="FH15" i="1" s="1"/>
  <c r="FD6" i="2"/>
  <c r="FD7" i="2"/>
  <c r="FD5" i="2"/>
  <c r="FM6" i="3"/>
  <c r="FM5" i="3"/>
  <c r="FM7" i="3"/>
  <c r="FF6" i="4"/>
  <c r="FF5" i="4"/>
  <c r="FF7" i="4"/>
  <c r="FB17" i="4"/>
  <c r="FB17" i="1" s="1"/>
  <c r="FB16" i="4"/>
  <c r="FB16" i="1" s="1"/>
  <c r="FB15" i="4"/>
  <c r="FB15" i="1" s="1"/>
  <c r="FB4" i="4"/>
  <c r="FB14" i="1"/>
  <c r="EY42" i="4"/>
  <c r="EY41" i="8" s="1"/>
  <c r="EY40" i="8"/>
  <c r="EY43" i="4"/>
  <c r="EY42" i="8" s="1"/>
  <c r="EY44" i="4"/>
  <c r="EY43" i="8" s="1"/>
  <c r="EY45" i="4"/>
  <c r="EY44" i="8" s="1"/>
  <c r="FG42" i="4"/>
  <c r="FG41" i="8" s="1"/>
  <c r="FG43" i="4"/>
  <c r="FG42" i="8" s="1"/>
  <c r="FG44" i="4"/>
  <c r="FG43" i="8" s="1"/>
  <c r="FG45" i="4"/>
  <c r="FG44" i="8" s="1"/>
  <c r="FG40" i="8"/>
  <c r="FE22" i="4"/>
  <c r="FE22" i="1" s="1"/>
  <c r="FE27" i="1"/>
  <c r="GI5" i="5"/>
  <c r="GK6" i="5"/>
  <c r="FN21" i="4"/>
  <c r="FN21" i="1" s="1"/>
  <c r="FN41" i="4"/>
  <c r="FN23" i="4"/>
  <c r="FN23" i="1" s="1"/>
  <c r="FN14" i="4"/>
  <c r="FN20" i="1"/>
  <c r="FN41" i="1" s="1"/>
  <c r="GI17" i="2"/>
  <c r="GI4" i="2"/>
  <c r="GI7" i="2" s="1"/>
  <c r="EU5" i="1"/>
  <c r="FL6" i="6"/>
  <c r="FK7" i="2"/>
  <c r="FK5" i="2"/>
  <c r="FK6" i="2"/>
  <c r="FH43" i="4"/>
  <c r="FH42" i="8" s="1"/>
  <c r="FH45" i="4"/>
  <c r="FH44" i="8" s="1"/>
  <c r="FH44" i="4"/>
  <c r="FH43" i="8" s="1"/>
  <c r="FH40" i="8"/>
  <c r="FH42" i="4"/>
  <c r="FH41" i="8" s="1"/>
  <c r="EV79" i="8"/>
  <c r="EV42" i="1"/>
  <c r="EV80" i="8" s="1"/>
  <c r="EV44" i="1"/>
  <c r="EV82" i="8" s="1"/>
  <c r="EV43" i="1"/>
  <c r="EV81" i="8" s="1"/>
  <c r="EV45" i="1"/>
  <c r="EV83" i="8" s="1"/>
  <c r="FC22" i="4"/>
  <c r="FC22" i="1" s="1"/>
  <c r="FC27" i="1"/>
  <c r="FA42" i="1"/>
  <c r="FA80" i="8" s="1"/>
  <c r="FA43" i="1"/>
  <c r="FA81" i="8" s="1"/>
  <c r="FA79" i="8"/>
  <c r="FA44" i="1"/>
  <c r="FA82" i="8" s="1"/>
  <c r="FA45" i="1"/>
  <c r="FA83" i="8" s="1"/>
  <c r="GD4" i="2"/>
  <c r="GD7" i="2" s="1"/>
  <c r="GD17" i="2"/>
  <c r="FH42" i="1"/>
  <c r="FH80" i="8" s="1"/>
  <c r="FF16" i="1"/>
  <c r="FI7" i="2"/>
  <c r="FI5" i="2"/>
  <c r="FI6" i="2"/>
  <c r="FK5" i="5"/>
  <c r="FK7" i="5"/>
  <c r="FK6" i="5"/>
  <c r="FB5" i="5"/>
  <c r="FL20" i="1"/>
  <c r="FL41" i="1" s="1"/>
  <c r="FL23" i="4"/>
  <c r="FL23" i="1" s="1"/>
  <c r="FL21" i="4"/>
  <c r="FL21" i="1" s="1"/>
  <c r="FL41" i="4"/>
  <c r="FL14" i="4"/>
  <c r="FG6" i="3"/>
  <c r="FG7" i="3"/>
  <c r="FG5" i="3"/>
  <c r="EL5" i="6"/>
  <c r="EL5" i="1" s="1"/>
  <c r="EL6" i="6"/>
  <c r="EL6" i="1" s="1"/>
  <c r="EL7" i="6"/>
  <c r="EL7" i="1" s="1"/>
  <c r="EL4" i="1"/>
  <c r="EX6" i="6"/>
  <c r="FJ6" i="6"/>
  <c r="EX5" i="6"/>
  <c r="FL7" i="2"/>
  <c r="FL5" i="2"/>
  <c r="FL6" i="2"/>
  <c r="EZ4" i="4"/>
  <c r="EZ17" i="4"/>
  <c r="EZ17" i="1" s="1"/>
  <c r="EZ15" i="4"/>
  <c r="EZ15" i="1" s="1"/>
  <c r="EZ16" i="4"/>
  <c r="EZ16" i="1" s="1"/>
  <c r="EZ14" i="1"/>
  <c r="GC4" i="2"/>
  <c r="GC17" i="2"/>
  <c r="ES5" i="1"/>
  <c r="EU6" i="1"/>
  <c r="FK23" i="4"/>
  <c r="FK23" i="1" s="1"/>
  <c r="FK21" i="4"/>
  <c r="FK21" i="1" s="1"/>
  <c r="FK41" i="4"/>
  <c r="FK14" i="4"/>
  <c r="FK20" i="1"/>
  <c r="FK41" i="1" s="1"/>
  <c r="FA40" i="8"/>
  <c r="FA45" i="4"/>
  <c r="FA44" i="8" s="1"/>
  <c r="FA42" i="4"/>
  <c r="FA41" i="8" s="1"/>
  <c r="FA44" i="4"/>
  <c r="FA43" i="8" s="1"/>
  <c r="FA43" i="4"/>
  <c r="FA42" i="8" s="1"/>
  <c r="FN7" i="2"/>
  <c r="FN5" i="2"/>
  <c r="FN6" i="2"/>
  <c r="FF15" i="1"/>
  <c r="FB6" i="5"/>
  <c r="FJ7" i="5"/>
  <c r="FJ5" i="5"/>
  <c r="FJ6" i="5"/>
  <c r="FM6" i="5"/>
  <c r="FM5" i="5"/>
  <c r="FM7" i="5"/>
  <c r="FN22" i="4"/>
  <c r="FN22" i="1" s="1"/>
  <c r="FN27" i="1"/>
  <c r="EZ45" i="4"/>
  <c r="EZ44" i="8" s="1"/>
  <c r="EZ43" i="4"/>
  <c r="EZ42" i="8" s="1"/>
  <c r="EZ42" i="4"/>
  <c r="EZ41" i="8" s="1"/>
  <c r="EZ44" i="4"/>
  <c r="EZ43" i="8" s="1"/>
  <c r="EZ40" i="8"/>
  <c r="EU7" i="1"/>
  <c r="FE5" i="5"/>
  <c r="FE6" i="5"/>
  <c r="FE7" i="5"/>
  <c r="FI22" i="4"/>
  <c r="FI22" i="1" s="1"/>
  <c r="FI27" i="1"/>
  <c r="GJ17" i="2"/>
  <c r="GJ4" i="2"/>
  <c r="GJ7" i="2" s="1"/>
  <c r="ET5" i="6"/>
  <c r="ET5" i="1" s="1"/>
  <c r="EH5" i="6"/>
  <c r="EH5" i="1" s="1"/>
  <c r="EH7" i="6"/>
  <c r="EH7" i="1" s="1"/>
  <c r="EH6" i="6"/>
  <c r="EH6" i="1" s="1"/>
  <c r="EH4" i="1"/>
  <c r="EW16" i="4"/>
  <c r="EW16" i="1" s="1"/>
  <c r="EW4" i="4"/>
  <c r="EW15" i="4"/>
  <c r="EW15" i="1" s="1"/>
  <c r="EW17" i="4"/>
  <c r="EW17" i="1" s="1"/>
  <c r="EW14" i="1"/>
  <c r="FF6" i="6"/>
  <c r="FF7" i="6"/>
  <c r="FF5" i="6"/>
  <c r="FA15" i="4"/>
  <c r="FA15" i="1" s="1"/>
  <c r="FA17" i="4"/>
  <c r="FA17" i="1" s="1"/>
  <c r="FA4" i="4"/>
  <c r="FA16" i="4"/>
  <c r="FA16" i="1" s="1"/>
  <c r="FA14" i="1"/>
  <c r="FL5" i="3"/>
  <c r="FL7" i="3"/>
  <c r="FL6" i="3"/>
  <c r="FH43" i="1"/>
  <c r="FH81" i="8" s="1"/>
  <c r="FH6" i="6"/>
  <c r="EJ7" i="6"/>
  <c r="EJ7" i="1" s="1"/>
  <c r="EJ6" i="6"/>
  <c r="EJ6" i="1" s="1"/>
  <c r="EJ5" i="6"/>
  <c r="EJ5" i="1" s="1"/>
  <c r="EJ4" i="1"/>
  <c r="FH14" i="1"/>
  <c r="EX44" i="1"/>
  <c r="EX82" i="8" s="1"/>
  <c r="EX79" i="8"/>
  <c r="EX43" i="1"/>
  <c r="EX81" i="8" s="1"/>
  <c r="EX42" i="1"/>
  <c r="EX80" i="8" s="1"/>
  <c r="EX45" i="1"/>
  <c r="EX83" i="8" s="1"/>
  <c r="FB43" i="1"/>
  <c r="FB81" i="8" s="1"/>
  <c r="FB45" i="1"/>
  <c r="FB83" i="8" s="1"/>
  <c r="FB44" i="1"/>
  <c r="FB82" i="8" s="1"/>
  <c r="FB42" i="1"/>
  <c r="FB80" i="8" s="1"/>
  <c r="FB79" i="8"/>
  <c r="EY79" i="8"/>
  <c r="EY44" i="1"/>
  <c r="EY82" i="8" s="1"/>
  <c r="EY42" i="1"/>
  <c r="EY80" i="8" s="1"/>
  <c r="EY43" i="1"/>
  <c r="EY81" i="8" s="1"/>
  <c r="EY45" i="1"/>
  <c r="EY83" i="8" s="1"/>
  <c r="FL22" i="4"/>
  <c r="FL22" i="1" s="1"/>
  <c r="FL27" i="1"/>
  <c r="FS7" i="3"/>
  <c r="FS6" i="3"/>
  <c r="FS5" i="3"/>
  <c r="FT7" i="2"/>
  <c r="FT5" i="2"/>
  <c r="FT6" i="2"/>
  <c r="FX7" i="3"/>
  <c r="FX6" i="3"/>
  <c r="FX5" i="3"/>
  <c r="FV5" i="3"/>
  <c r="FV7" i="3"/>
  <c r="FV6" i="3"/>
  <c r="GF5" i="5"/>
  <c r="GF6" i="5"/>
  <c r="GF7" i="5"/>
  <c r="GH23" i="3"/>
  <c r="GH14" i="3"/>
  <c r="GH21" i="3"/>
  <c r="GB32" i="1"/>
  <c r="GB22" i="3"/>
  <c r="FV5" i="2"/>
  <c r="FV6" i="2"/>
  <c r="FV7" i="2"/>
  <c r="FU5" i="2"/>
  <c r="FU7" i="2"/>
  <c r="FU6" i="2"/>
  <c r="GG6" i="2"/>
  <c r="GG5" i="2"/>
  <c r="FU7" i="3"/>
  <c r="FU6" i="3"/>
  <c r="FU5" i="3"/>
  <c r="GE21" i="3"/>
  <c r="GE14" i="3"/>
  <c r="GE23" i="3"/>
  <c r="FQ5" i="3"/>
  <c r="FQ6" i="3"/>
  <c r="FQ7" i="3"/>
  <c r="GK23" i="3"/>
  <c r="GK14" i="3"/>
  <c r="GK21" i="3"/>
  <c r="FR5" i="5"/>
  <c r="FR7" i="5"/>
  <c r="FR6" i="5"/>
  <c r="FS7" i="2"/>
  <c r="FS5" i="2"/>
  <c r="FS6" i="2"/>
  <c r="FT5" i="5"/>
  <c r="FT6" i="5"/>
  <c r="FT7" i="5"/>
  <c r="GC32" i="1"/>
  <c r="GC22" i="3"/>
  <c r="FX5" i="2"/>
  <c r="FX7" i="2"/>
  <c r="FX6" i="2"/>
  <c r="GE32" i="1"/>
  <c r="GE22" i="3"/>
  <c r="GH6" i="5"/>
  <c r="FV7" i="5"/>
  <c r="FV5" i="5"/>
  <c r="FV6" i="5"/>
  <c r="FP5" i="2"/>
  <c r="FP7" i="2"/>
  <c r="FP6" i="2"/>
  <c r="GB6" i="2"/>
  <c r="GB5" i="2"/>
  <c r="FX7" i="6"/>
  <c r="FX5" i="6"/>
  <c r="FX6" i="6"/>
  <c r="FW7" i="3"/>
  <c r="FW6" i="3"/>
  <c r="FW5" i="3"/>
  <c r="FZ5" i="5"/>
  <c r="FZ7" i="5"/>
  <c r="FZ6" i="5"/>
  <c r="GJ21" i="3"/>
  <c r="GJ14" i="3"/>
  <c r="GJ23" i="3"/>
  <c r="FQ6" i="2"/>
  <c r="FQ7" i="2"/>
  <c r="FQ5" i="2"/>
  <c r="GC6" i="2"/>
  <c r="GC5" i="2"/>
  <c r="GD14" i="3"/>
  <c r="GD23" i="3"/>
  <c r="GD21" i="3"/>
  <c r="FZ7" i="2"/>
  <c r="FZ5" i="2"/>
  <c r="FZ6" i="2"/>
  <c r="GL6" i="2"/>
  <c r="GL5" i="2"/>
  <c r="GB7" i="5"/>
  <c r="GB5" i="5"/>
  <c r="GB6" i="5"/>
  <c r="FY5" i="6"/>
  <c r="FY6" i="6"/>
  <c r="FY7" i="6"/>
  <c r="FP6" i="5"/>
  <c r="FP7" i="5"/>
  <c r="FP5" i="5"/>
  <c r="FO7" i="2"/>
  <c r="FO5" i="2"/>
  <c r="FO6" i="2"/>
  <c r="GC6" i="5"/>
  <c r="GC7" i="5"/>
  <c r="GC5" i="5"/>
  <c r="GK5" i="5"/>
  <c r="FY5" i="5"/>
  <c r="FY7" i="5"/>
  <c r="FY6" i="5"/>
  <c r="FP5" i="3"/>
  <c r="FP6" i="3"/>
  <c r="FP7" i="3"/>
  <c r="GJ6" i="5"/>
  <c r="FX7" i="5"/>
  <c r="FX6" i="5"/>
  <c r="FX5" i="5"/>
  <c r="GB14" i="3"/>
  <c r="GB23" i="3"/>
  <c r="GB21" i="3"/>
  <c r="FW5" i="2"/>
  <c r="FW6" i="2"/>
  <c r="FW7" i="2"/>
  <c r="GA33" i="3"/>
  <c r="GA31" i="3"/>
  <c r="GA31" i="1" s="1"/>
  <c r="GA32" i="3"/>
  <c r="GA30" i="1"/>
  <c r="GA20" i="3"/>
  <c r="FT5" i="6"/>
  <c r="FT7" i="6"/>
  <c r="FT6" i="6"/>
  <c r="GD32" i="1"/>
  <c r="GD22" i="3"/>
  <c r="GF14" i="3"/>
  <c r="GF21" i="3"/>
  <c r="GF23" i="3"/>
  <c r="GH32" i="1"/>
  <c r="GH22" i="3"/>
  <c r="GH5" i="5"/>
  <c r="FS5" i="5"/>
  <c r="FS6" i="5"/>
  <c r="FS7" i="5"/>
  <c r="GG23" i="3"/>
  <c r="GG21" i="3"/>
  <c r="GG14" i="3"/>
  <c r="FT7" i="3"/>
  <c r="FT5" i="3"/>
  <c r="FT6" i="3"/>
  <c r="GI14" i="3"/>
  <c r="GI23" i="3"/>
  <c r="GI21" i="3"/>
  <c r="FR7" i="2"/>
  <c r="FR6" i="2"/>
  <c r="FR5" i="2"/>
  <c r="GD6" i="2"/>
  <c r="GD5" i="2"/>
  <c r="FR5" i="3"/>
  <c r="FR7" i="3"/>
  <c r="FR6" i="3"/>
  <c r="GL16" i="3"/>
  <c r="GL15" i="3"/>
  <c r="GL17" i="3"/>
  <c r="GL4" i="3"/>
  <c r="FU6" i="5"/>
  <c r="FU7" i="5"/>
  <c r="FU5" i="5"/>
  <c r="GF32" i="1"/>
  <c r="GF22" i="3"/>
  <c r="FY5" i="3"/>
  <c r="FY7" i="3"/>
  <c r="FY6" i="3"/>
  <c r="GA7" i="5"/>
  <c r="GA5" i="5"/>
  <c r="GA6" i="5"/>
  <c r="FZ6" i="3"/>
  <c r="FZ5" i="3"/>
  <c r="FZ7" i="3"/>
  <c r="FO7" i="3"/>
  <c r="FO5" i="3"/>
  <c r="FO6" i="3"/>
  <c r="FO7" i="5"/>
  <c r="FO6" i="5"/>
  <c r="FO5" i="5"/>
  <c r="FQ7" i="5"/>
  <c r="FQ5" i="5"/>
  <c r="FQ6" i="5"/>
  <c r="GJ32" i="1"/>
  <c r="GJ22" i="3"/>
  <c r="FW7" i="5"/>
  <c r="FW5" i="5"/>
  <c r="FW6" i="5"/>
  <c r="GG32" i="1"/>
  <c r="GG22" i="3"/>
  <c r="GI32" i="1"/>
  <c r="GI22" i="3"/>
  <c r="GG6" i="5"/>
  <c r="GG7" i="5"/>
  <c r="GG5" i="5"/>
  <c r="GC23" i="3"/>
  <c r="GC21" i="3"/>
  <c r="GC14" i="3"/>
  <c r="GL6" i="5"/>
  <c r="GK7" i="2" l="1"/>
  <c r="GE6" i="2"/>
  <c r="GE5" i="2"/>
  <c r="GJ6" i="2"/>
  <c r="GJ5" i="2"/>
  <c r="GI6" i="2"/>
  <c r="GI5" i="2"/>
  <c r="FN42" i="1"/>
  <c r="FN80" i="8" s="1"/>
  <c r="FN43" i="1"/>
  <c r="FN81" i="8" s="1"/>
  <c r="FN45" i="1"/>
  <c r="FN83" i="8" s="1"/>
  <c r="FN44" i="1"/>
  <c r="FN82" i="8" s="1"/>
  <c r="FN79" i="8"/>
  <c r="FN4" i="4"/>
  <c r="FN16" i="4"/>
  <c r="FN16" i="1" s="1"/>
  <c r="FN17" i="4"/>
  <c r="FN17" i="1" s="1"/>
  <c r="FN15" i="4"/>
  <c r="FN15" i="1" s="1"/>
  <c r="FN14" i="1"/>
  <c r="FM79" i="8"/>
  <c r="FM44" i="1"/>
  <c r="FM82" i="8" s="1"/>
  <c r="FM42" i="1"/>
  <c r="FM80" i="8" s="1"/>
  <c r="FM45" i="1"/>
  <c r="FM83" i="8" s="1"/>
  <c r="FM43" i="1"/>
  <c r="FM81" i="8" s="1"/>
  <c r="FF5" i="1"/>
  <c r="GH5" i="2"/>
  <c r="FL42" i="1"/>
  <c r="FL80" i="8" s="1"/>
  <c r="FL44" i="1"/>
  <c r="FL82" i="8" s="1"/>
  <c r="FL43" i="1"/>
  <c r="FL81" i="8" s="1"/>
  <c r="FL45" i="1"/>
  <c r="FL83" i="8" s="1"/>
  <c r="FL79" i="8"/>
  <c r="FM15" i="4"/>
  <c r="FM15" i="1" s="1"/>
  <c r="FM17" i="4"/>
  <c r="FM17" i="1" s="1"/>
  <c r="FM16" i="4"/>
  <c r="FM16" i="1" s="1"/>
  <c r="FM4" i="4"/>
  <c r="FM14" i="1"/>
  <c r="FF7" i="1"/>
  <c r="GB7" i="2"/>
  <c r="GA33" i="1"/>
  <c r="GH6" i="2"/>
  <c r="EW7" i="4"/>
  <c r="EW7" i="1" s="1"/>
  <c r="EW5" i="4"/>
  <c r="EW5" i="1" s="1"/>
  <c r="EW6" i="4"/>
  <c r="EW6" i="1" s="1"/>
  <c r="EW4" i="1"/>
  <c r="FN40" i="8"/>
  <c r="FN42" i="4"/>
  <c r="FN41" i="8" s="1"/>
  <c r="FN44" i="4"/>
  <c r="FN43" i="8" s="1"/>
  <c r="FN43" i="4"/>
  <c r="FN42" i="8" s="1"/>
  <c r="FN45" i="4"/>
  <c r="FN44" i="8" s="1"/>
  <c r="FI79" i="8"/>
  <c r="FI44" i="1"/>
  <c r="FI82" i="8" s="1"/>
  <c r="FI42" i="1"/>
  <c r="FI80" i="8" s="1"/>
  <c r="FI43" i="1"/>
  <c r="FI81" i="8" s="1"/>
  <c r="FI45" i="1"/>
  <c r="FI83" i="8" s="1"/>
  <c r="FM44" i="4"/>
  <c r="FM43" i="8" s="1"/>
  <c r="FM40" i="8"/>
  <c r="FM42" i="4"/>
  <c r="FM41" i="8" s="1"/>
  <c r="FM43" i="4"/>
  <c r="FM42" i="8" s="1"/>
  <c r="FM45" i="4"/>
  <c r="FM44" i="8" s="1"/>
  <c r="FF6" i="1"/>
  <c r="EZ5" i="4"/>
  <c r="EZ5" i="1" s="1"/>
  <c r="EZ6" i="4"/>
  <c r="EZ6" i="1" s="1"/>
  <c r="EZ7" i="4"/>
  <c r="EZ7" i="1" s="1"/>
  <c r="EZ4" i="1"/>
  <c r="FI4" i="4"/>
  <c r="FI17" i="4"/>
  <c r="FI17" i="1" s="1"/>
  <c r="FI15" i="4"/>
  <c r="FI15" i="1" s="1"/>
  <c r="FI16" i="4"/>
  <c r="FI16" i="1" s="1"/>
  <c r="FI14" i="1"/>
  <c r="FE4" i="4"/>
  <c r="FE15" i="4"/>
  <c r="FE15" i="1" s="1"/>
  <c r="FE16" i="4"/>
  <c r="FE16" i="1" s="1"/>
  <c r="FE17" i="4"/>
  <c r="FE17" i="1" s="1"/>
  <c r="FE14" i="1"/>
  <c r="FG6" i="4"/>
  <c r="FG6" i="1" s="1"/>
  <c r="FG5" i="4"/>
  <c r="FG5" i="1" s="1"/>
  <c r="FG7" i="4"/>
  <c r="FG7" i="1" s="1"/>
  <c r="FB7" i="4"/>
  <c r="FB7" i="1" s="1"/>
  <c r="FB6" i="4"/>
  <c r="FB6" i="1" s="1"/>
  <c r="FB5" i="4"/>
  <c r="FB5" i="1" s="1"/>
  <c r="FB4" i="1"/>
  <c r="FE44" i="1"/>
  <c r="FE82" i="8" s="1"/>
  <c r="FE45" i="1"/>
  <c r="FE83" i="8" s="1"/>
  <c r="FE79" i="8"/>
  <c r="FE42" i="1"/>
  <c r="FE80" i="8" s="1"/>
  <c r="FE43" i="1"/>
  <c r="FE81" i="8" s="1"/>
  <c r="FC43" i="4"/>
  <c r="FC42" i="8" s="1"/>
  <c r="FC40" i="8"/>
  <c r="FC44" i="4"/>
  <c r="FC43" i="8" s="1"/>
  <c r="FC42" i="4"/>
  <c r="FC41" i="8" s="1"/>
  <c r="FC45" i="4"/>
  <c r="FC44" i="8" s="1"/>
  <c r="FD79" i="8"/>
  <c r="FD42" i="1"/>
  <c r="FD80" i="8" s="1"/>
  <c r="FD44" i="1"/>
  <c r="FD82" i="8" s="1"/>
  <c r="FD43" i="1"/>
  <c r="FD81" i="8" s="1"/>
  <c r="FD45" i="1"/>
  <c r="FD83" i="8" s="1"/>
  <c r="FJ44" i="1"/>
  <c r="FJ82" i="8" s="1"/>
  <c r="FJ42" i="1"/>
  <c r="FJ80" i="8" s="1"/>
  <c r="FJ43" i="1"/>
  <c r="FJ81" i="8" s="1"/>
  <c r="FJ79" i="8"/>
  <c r="FJ45" i="1"/>
  <c r="FJ83" i="8" s="1"/>
  <c r="FK44" i="4"/>
  <c r="FK43" i="8" s="1"/>
  <c r="FK43" i="4"/>
  <c r="FK42" i="8" s="1"/>
  <c r="FK45" i="4"/>
  <c r="FK44" i="8" s="1"/>
  <c r="FK40" i="8"/>
  <c r="FK42" i="4"/>
  <c r="FK41" i="8" s="1"/>
  <c r="GF5" i="2"/>
  <c r="FK43" i="1"/>
  <c r="FK81" i="8" s="1"/>
  <c r="FK79" i="8"/>
  <c r="FK42" i="1"/>
  <c r="FK80" i="8" s="1"/>
  <c r="FK45" i="1"/>
  <c r="FK83" i="8" s="1"/>
  <c r="FK44" i="1"/>
  <c r="FK82" i="8" s="1"/>
  <c r="FL4" i="4"/>
  <c r="FL16" i="4"/>
  <c r="FL16" i="1" s="1"/>
  <c r="FL15" i="4"/>
  <c r="FL15" i="1" s="1"/>
  <c r="FL17" i="4"/>
  <c r="FL17" i="1" s="1"/>
  <c r="FL14" i="1"/>
  <c r="FH5" i="4"/>
  <c r="FH5" i="1" s="1"/>
  <c r="FH7" i="4"/>
  <c r="FH7" i="1" s="1"/>
  <c r="FH6" i="4"/>
  <c r="FH6" i="1" s="1"/>
  <c r="FD4" i="4"/>
  <c r="FD15" i="4"/>
  <c r="FD15" i="1" s="1"/>
  <c r="FD17" i="4"/>
  <c r="FD17" i="1" s="1"/>
  <c r="FD16" i="4"/>
  <c r="FD16" i="1" s="1"/>
  <c r="FD14" i="1"/>
  <c r="FE44" i="4"/>
  <c r="FE43" i="8" s="1"/>
  <c r="FE42" i="4"/>
  <c r="FE41" i="8" s="1"/>
  <c r="FE40" i="8"/>
  <c r="FE43" i="4"/>
  <c r="FE42" i="8" s="1"/>
  <c r="FE45" i="4"/>
  <c r="FE44" i="8" s="1"/>
  <c r="FC42" i="1"/>
  <c r="FC80" i="8" s="1"/>
  <c r="FC45" i="1"/>
  <c r="FC83" i="8" s="1"/>
  <c r="FC79" i="8"/>
  <c r="FC43" i="1"/>
  <c r="FC81" i="8" s="1"/>
  <c r="FC44" i="1"/>
  <c r="FC82" i="8" s="1"/>
  <c r="GA14" i="2"/>
  <c r="GA23" i="2"/>
  <c r="GA21" i="2"/>
  <c r="GA22" i="2"/>
  <c r="FJ4" i="4"/>
  <c r="FJ15" i="4"/>
  <c r="FJ15" i="1" s="1"/>
  <c r="FJ17" i="4"/>
  <c r="FJ17" i="1" s="1"/>
  <c r="FJ16" i="4"/>
  <c r="FJ16" i="1" s="1"/>
  <c r="FJ14" i="1"/>
  <c r="FA7" i="4"/>
  <c r="FA7" i="1" s="1"/>
  <c r="FA6" i="4"/>
  <c r="FA6" i="1" s="1"/>
  <c r="FA5" i="4"/>
  <c r="FA5" i="1" s="1"/>
  <c r="FA4" i="1"/>
  <c r="FD42" i="4"/>
  <c r="FD41" i="8" s="1"/>
  <c r="FD40" i="8"/>
  <c r="FD44" i="4"/>
  <c r="FD43" i="8" s="1"/>
  <c r="FD43" i="4"/>
  <c r="FD42" i="8" s="1"/>
  <c r="FD45" i="4"/>
  <c r="FD44" i="8" s="1"/>
  <c r="EY5" i="4"/>
  <c r="EY5" i="1" s="1"/>
  <c r="EY6" i="4"/>
  <c r="EY6" i="1" s="1"/>
  <c r="EY7" i="4"/>
  <c r="EY7" i="1" s="1"/>
  <c r="EY4" i="1"/>
  <c r="GF6" i="2"/>
  <c r="FK17" i="4"/>
  <c r="FK17" i="1" s="1"/>
  <c r="FK15" i="4"/>
  <c r="FK15" i="1" s="1"/>
  <c r="FK16" i="4"/>
  <c r="FK16" i="1" s="1"/>
  <c r="FK4" i="4"/>
  <c r="FK14" i="1"/>
  <c r="GC7" i="2"/>
  <c r="FL45" i="4"/>
  <c r="FL44" i="8" s="1"/>
  <c r="FL44" i="4"/>
  <c r="FL43" i="8" s="1"/>
  <c r="FL40" i="8"/>
  <c r="FL42" i="4"/>
  <c r="FL41" i="8" s="1"/>
  <c r="FL43" i="4"/>
  <c r="FL42" i="8" s="1"/>
  <c r="FI40" i="8"/>
  <c r="FI42" i="4"/>
  <c r="FI41" i="8" s="1"/>
  <c r="FI44" i="4"/>
  <c r="FI43" i="8" s="1"/>
  <c r="FI43" i="4"/>
  <c r="FI42" i="8" s="1"/>
  <c r="FI45" i="4"/>
  <c r="FI44" i="8" s="1"/>
  <c r="FH4" i="1"/>
  <c r="FC4" i="4"/>
  <c r="FC17" i="4"/>
  <c r="FC17" i="1" s="1"/>
  <c r="FC16" i="4"/>
  <c r="FC16" i="1" s="1"/>
  <c r="FC15" i="4"/>
  <c r="FC15" i="1" s="1"/>
  <c r="FC14" i="1"/>
  <c r="FJ40" i="8"/>
  <c r="FJ45" i="4"/>
  <c r="FJ44" i="8" s="1"/>
  <c r="FJ43" i="4"/>
  <c r="FJ42" i="8" s="1"/>
  <c r="FJ42" i="4"/>
  <c r="FJ41" i="8" s="1"/>
  <c r="FJ44" i="4"/>
  <c r="FJ43" i="8" s="1"/>
  <c r="EX6" i="4"/>
  <c r="EX6" i="1" s="1"/>
  <c r="EX7" i="4"/>
  <c r="EX7" i="1" s="1"/>
  <c r="EX5" i="4"/>
  <c r="EX5" i="1" s="1"/>
  <c r="EX4" i="1"/>
  <c r="EV7" i="4"/>
  <c r="EV7" i="1" s="1"/>
  <c r="EV5" i="4"/>
  <c r="EV5" i="1" s="1"/>
  <c r="EV6" i="4"/>
  <c r="EV6" i="1" s="1"/>
  <c r="EV4" i="1"/>
  <c r="GD17" i="3"/>
  <c r="GD16" i="3"/>
  <c r="GD15" i="3"/>
  <c r="GD4" i="3"/>
  <c r="GJ15" i="3"/>
  <c r="GJ17" i="3"/>
  <c r="GJ16" i="3"/>
  <c r="GJ4" i="3"/>
  <c r="GG16" i="3"/>
  <c r="GG17" i="3"/>
  <c r="GG15" i="3"/>
  <c r="GG4" i="3"/>
  <c r="GF15" i="3"/>
  <c r="GF16" i="3"/>
  <c r="GF17" i="3"/>
  <c r="GF4" i="3"/>
  <c r="GH17" i="3"/>
  <c r="GH16" i="3"/>
  <c r="GH15" i="3"/>
  <c r="GH4" i="3"/>
  <c r="GC15" i="3"/>
  <c r="GC17" i="3"/>
  <c r="GC16" i="3"/>
  <c r="GC4" i="3"/>
  <c r="GL7" i="3"/>
  <c r="GL5" i="3"/>
  <c r="GL6" i="3"/>
  <c r="GI17" i="3"/>
  <c r="GI15" i="3"/>
  <c r="GI16" i="3"/>
  <c r="GI4" i="3"/>
  <c r="GA14" i="3"/>
  <c r="GA21" i="3"/>
  <c r="GA23" i="3"/>
  <c r="GE15" i="3"/>
  <c r="GE17" i="3"/>
  <c r="GE16" i="3"/>
  <c r="GE4" i="3"/>
  <c r="GK17" i="3"/>
  <c r="GK15" i="3"/>
  <c r="GK16" i="3"/>
  <c r="GK4" i="3"/>
  <c r="GA32" i="1"/>
  <c r="GA22" i="3"/>
  <c r="GB17" i="3"/>
  <c r="GB15" i="3"/>
  <c r="GB16" i="3"/>
  <c r="GB4" i="3"/>
  <c r="FD6" i="4" l="1"/>
  <c r="FD6" i="1" s="1"/>
  <c r="FD5" i="4"/>
  <c r="FD5" i="1" s="1"/>
  <c r="FD7" i="4"/>
  <c r="FD7" i="1" s="1"/>
  <c r="FD4" i="1"/>
  <c r="FJ7" i="4"/>
  <c r="FJ7" i="1" s="1"/>
  <c r="FJ6" i="4"/>
  <c r="FJ6" i="1" s="1"/>
  <c r="FJ5" i="4"/>
  <c r="FJ5" i="1" s="1"/>
  <c r="FJ4" i="1"/>
  <c r="FC7" i="4"/>
  <c r="FC7" i="1" s="1"/>
  <c r="FC5" i="4"/>
  <c r="FC5" i="1" s="1"/>
  <c r="FC6" i="4"/>
  <c r="FC6" i="1" s="1"/>
  <c r="FC4" i="1"/>
  <c r="FL7" i="4"/>
  <c r="FL7" i="1" s="1"/>
  <c r="FL5" i="4"/>
  <c r="FL5" i="1" s="1"/>
  <c r="FL6" i="4"/>
  <c r="FL6" i="1" s="1"/>
  <c r="FL4" i="1"/>
  <c r="FI5" i="4"/>
  <c r="FI5" i="1" s="1"/>
  <c r="FI6" i="4"/>
  <c r="FI6" i="1" s="1"/>
  <c r="FI7" i="4"/>
  <c r="FI7" i="1" s="1"/>
  <c r="FI4" i="1"/>
  <c r="FN5" i="4"/>
  <c r="FN5" i="1" s="1"/>
  <c r="FN7" i="4"/>
  <c r="FN7" i="1" s="1"/>
  <c r="FN6" i="4"/>
  <c r="FN6" i="1" s="1"/>
  <c r="FN4" i="1"/>
  <c r="FM5" i="4"/>
  <c r="FM5" i="1" s="1"/>
  <c r="FM7" i="4"/>
  <c r="FM7" i="1" s="1"/>
  <c r="FM6" i="4"/>
  <c r="FM6" i="1" s="1"/>
  <c r="FM4" i="1"/>
  <c r="FK6" i="4"/>
  <c r="FK6" i="1" s="1"/>
  <c r="FK7" i="4"/>
  <c r="FK7" i="1" s="1"/>
  <c r="FK5" i="4"/>
  <c r="FK5" i="1" s="1"/>
  <c r="FK4" i="1"/>
  <c r="GA17" i="2"/>
  <c r="GA4" i="2"/>
  <c r="GA16" i="2"/>
  <c r="GA15" i="2"/>
  <c r="FE6" i="4"/>
  <c r="FE6" i="1" s="1"/>
  <c r="FE5" i="4"/>
  <c r="FE5" i="1" s="1"/>
  <c r="FE7" i="4"/>
  <c r="FE7" i="1" s="1"/>
  <c r="FE4" i="1"/>
  <c r="GK7" i="3"/>
  <c r="GK6" i="3"/>
  <c r="GK5" i="3"/>
  <c r="GI6" i="3"/>
  <c r="GI5" i="3"/>
  <c r="GI7" i="3"/>
  <c r="GH6" i="3"/>
  <c r="GH7" i="3"/>
  <c r="GH5" i="3"/>
  <c r="GG5" i="3"/>
  <c r="GG7" i="3"/>
  <c r="GG6" i="3"/>
  <c r="GC5" i="3"/>
  <c r="GC7" i="3"/>
  <c r="GC6" i="3"/>
  <c r="GJ7" i="3"/>
  <c r="GJ5" i="3"/>
  <c r="GJ6" i="3"/>
  <c r="GF5" i="3"/>
  <c r="GF7" i="3"/>
  <c r="GF6" i="3"/>
  <c r="GD6" i="3"/>
  <c r="GD7" i="3"/>
  <c r="GD5" i="3"/>
  <c r="GA15" i="3"/>
  <c r="GA16" i="3"/>
  <c r="GA17" i="3"/>
  <c r="GA4" i="3"/>
  <c r="GB5" i="3"/>
  <c r="GB6" i="3"/>
  <c r="GB7" i="3"/>
  <c r="GE6" i="3"/>
  <c r="GE7" i="3"/>
  <c r="GE5" i="3"/>
  <c r="GA7" i="2" l="1"/>
  <c r="GA6" i="2"/>
  <c r="GA5" i="2"/>
  <c r="GA5" i="3"/>
  <c r="GA7" i="3"/>
  <c r="GA6" i="3"/>
  <c r="FY39" i="5" l="1"/>
  <c r="FY51" i="8" s="1"/>
  <c r="FY47" i="8"/>
  <c r="FY36" i="5"/>
  <c r="FY48" i="8" s="1"/>
  <c r="FY41" i="5"/>
  <c r="FY37" i="5"/>
  <c r="FY49" i="8" s="1"/>
  <c r="FY38" i="5"/>
  <c r="FY50" i="8" s="1"/>
  <c r="FZ37" i="5" l="1"/>
  <c r="FZ49" i="8" s="1"/>
  <c r="FZ38" i="5"/>
  <c r="FZ50" i="8" s="1"/>
  <c r="FZ36" i="5"/>
  <c r="FZ48" i="8" s="1"/>
  <c r="FZ41" i="5"/>
  <c r="FZ39" i="5"/>
  <c r="FZ51" i="8" s="1"/>
  <c r="FZ47" i="8"/>
  <c r="FY43" i="5"/>
  <c r="FY55" i="8" s="1"/>
  <c r="FY44" i="5"/>
  <c r="FY56" i="8" s="1"/>
  <c r="FY53" i="8"/>
  <c r="FY42" i="5"/>
  <c r="FY54" i="8" s="1"/>
  <c r="FY45" i="5"/>
  <c r="FY57" i="8" s="1"/>
  <c r="GA37" i="5" l="1"/>
  <c r="GA49" i="8" s="1"/>
  <c r="GA47" i="8"/>
  <c r="GA38" i="5"/>
  <c r="GA50" i="8" s="1"/>
  <c r="GA39" i="5"/>
  <c r="GA51" i="8" s="1"/>
  <c r="GA41" i="5"/>
  <c r="GA36" i="5"/>
  <c r="GA48" i="8" s="1"/>
  <c r="FZ43" i="5"/>
  <c r="FZ55" i="8" s="1"/>
  <c r="FZ44" i="5"/>
  <c r="FZ56" i="8" s="1"/>
  <c r="FZ53" i="8"/>
  <c r="FZ45" i="5"/>
  <c r="FZ57" i="8" s="1"/>
  <c r="FZ42" i="5"/>
  <c r="FZ54" i="8" s="1"/>
  <c r="GB41" i="5" l="1"/>
  <c r="GB47" i="8"/>
  <c r="GB39" i="5"/>
  <c r="GB51" i="8" s="1"/>
  <c r="GB38" i="5"/>
  <c r="GB50" i="8" s="1"/>
  <c r="GB37" i="5"/>
  <c r="GB49" i="8" s="1"/>
  <c r="GB36" i="5"/>
  <c r="GB48" i="8" s="1"/>
  <c r="GA53" i="8"/>
  <c r="GA44" i="5"/>
  <c r="GA56" i="8" s="1"/>
  <c r="GA45" i="5"/>
  <c r="GA57" i="8" s="1"/>
  <c r="GA42" i="5"/>
  <c r="GA54" i="8" s="1"/>
  <c r="GA43" i="5"/>
  <c r="GA55" i="8" s="1"/>
  <c r="GC47" i="8" l="1"/>
  <c r="GC39" i="5"/>
  <c r="GC51" i="8" s="1"/>
  <c r="GC36" i="5"/>
  <c r="GC48" i="8" s="1"/>
  <c r="GC38" i="5"/>
  <c r="GC50" i="8" s="1"/>
  <c r="GC41" i="5"/>
  <c r="GC37" i="5"/>
  <c r="GC49" i="8" s="1"/>
  <c r="GB44" i="5"/>
  <c r="GB56" i="8" s="1"/>
  <c r="GB42" i="5"/>
  <c r="GB54" i="8" s="1"/>
  <c r="GB53" i="8"/>
  <c r="GB43" i="5"/>
  <c r="GB55" i="8" s="1"/>
  <c r="GB45" i="5"/>
  <c r="GB57" i="8" s="1"/>
  <c r="GC53" i="8" l="1"/>
  <c r="GC43" i="5"/>
  <c r="GC55" i="8" s="1"/>
  <c r="GC42" i="5"/>
  <c r="GC54" i="8" s="1"/>
  <c r="GC44" i="5"/>
  <c r="GC56" i="8" s="1"/>
  <c r="GC45" i="5"/>
  <c r="GC57" i="8" s="1"/>
  <c r="GD41" i="5"/>
  <c r="GD37" i="5"/>
  <c r="GD49" i="8" s="1"/>
  <c r="GD47" i="8"/>
  <c r="GD36" i="5"/>
  <c r="GD48" i="8" s="1"/>
  <c r="GD38" i="5"/>
  <c r="GD50" i="8" s="1"/>
  <c r="GD39" i="5"/>
  <c r="GD51" i="8" s="1"/>
  <c r="GE37" i="5" l="1"/>
  <c r="GE49" i="8" s="1"/>
  <c r="GE47" i="8"/>
  <c r="GE41" i="5"/>
  <c r="GE38" i="5"/>
  <c r="GE50" i="8" s="1"/>
  <c r="GE36" i="5"/>
  <c r="GE48" i="8" s="1"/>
  <c r="GE39" i="5"/>
  <c r="GE51" i="8" s="1"/>
  <c r="GD42" i="5"/>
  <c r="GD54" i="8" s="1"/>
  <c r="GD53" i="8"/>
  <c r="GD45" i="5"/>
  <c r="GD57" i="8" s="1"/>
  <c r="GD43" i="5"/>
  <c r="GD55" i="8" s="1"/>
  <c r="GD44" i="5"/>
  <c r="GD56" i="8" s="1"/>
  <c r="GF39" i="5" l="1"/>
  <c r="GF47" i="8"/>
  <c r="GF36" i="5"/>
  <c r="GF48" i="8" s="1"/>
  <c r="GF37" i="5"/>
  <c r="GF49" i="8" s="1"/>
  <c r="GF41" i="5"/>
  <c r="GF38" i="5"/>
  <c r="GF50" i="8" s="1"/>
  <c r="GE42" i="5"/>
  <c r="GE54" i="8" s="1"/>
  <c r="GE45" i="5"/>
  <c r="GE57" i="8" s="1"/>
  <c r="GE44" i="5"/>
  <c r="GE56" i="8" s="1"/>
  <c r="GE43" i="5"/>
  <c r="GE55" i="8" s="1"/>
  <c r="GE53" i="8"/>
  <c r="GF43" i="5" l="1"/>
  <c r="GF55" i="8" s="1"/>
  <c r="GF53" i="8"/>
  <c r="GF45" i="5"/>
  <c r="GF57" i="8" s="1"/>
  <c r="GF44" i="5"/>
  <c r="GF56" i="8" s="1"/>
  <c r="GF42" i="5"/>
  <c r="GF54" i="8" s="1"/>
  <c r="GG38" i="5"/>
  <c r="GG50" i="8" s="1"/>
  <c r="GG37" i="5"/>
  <c r="GG49" i="8" s="1"/>
  <c r="GG39" i="5"/>
  <c r="GG36" i="5"/>
  <c r="GG48" i="8" s="1"/>
  <c r="GG47" i="8"/>
  <c r="GG41" i="5"/>
  <c r="GG43" i="5" l="1"/>
  <c r="GG55" i="8" s="1"/>
  <c r="GG45" i="5"/>
  <c r="GG57" i="8" s="1"/>
  <c r="GG42" i="5"/>
  <c r="GG54" i="8" s="1"/>
  <c r="GG53" i="8"/>
  <c r="GG44" i="5"/>
  <c r="GG56" i="8" s="1"/>
  <c r="GH41" i="5"/>
  <c r="GH47" i="8"/>
  <c r="GH39" i="5"/>
  <c r="GH37" i="5"/>
  <c r="GH49" i="8" s="1"/>
  <c r="GH38" i="5"/>
  <c r="GH50" i="8" s="1"/>
  <c r="GH36" i="5"/>
  <c r="GH48" i="8" s="1"/>
  <c r="GH43" i="5" l="1"/>
  <c r="GH55" i="8" s="1"/>
  <c r="GH44" i="5"/>
  <c r="GH56" i="8" s="1"/>
  <c r="GH45" i="5"/>
  <c r="GH57" i="8" s="1"/>
  <c r="GH42" i="5"/>
  <c r="GH54" i="8" s="1"/>
  <c r="GH53" i="8"/>
  <c r="GI38" i="5"/>
  <c r="GI50" i="8" s="1"/>
  <c r="GI36" i="5"/>
  <c r="GI48" i="8" s="1"/>
  <c r="GI41" i="5"/>
  <c r="GI47" i="8"/>
  <c r="GI39" i="5"/>
  <c r="GI37" i="5"/>
  <c r="GI49" i="8" s="1"/>
  <c r="GI45" i="5" l="1"/>
  <c r="GI57" i="8" s="1"/>
  <c r="GI53" i="8"/>
  <c r="GI44" i="5"/>
  <c r="GI56" i="8" s="1"/>
  <c r="GI43" i="5"/>
  <c r="GI55" i="8" s="1"/>
  <c r="GI42" i="5"/>
  <c r="GI54" i="8" s="1"/>
  <c r="GJ36" i="5"/>
  <c r="GJ37" i="5"/>
  <c r="GJ39" i="5"/>
  <c r="GJ38" i="5"/>
  <c r="GJ41" i="5"/>
  <c r="GK39" i="5" l="1"/>
  <c r="GK41" i="5"/>
  <c r="GK37" i="5"/>
  <c r="GK36" i="5"/>
  <c r="GK38" i="5"/>
  <c r="GJ44" i="5"/>
  <c r="GJ45" i="5"/>
  <c r="GJ43" i="5"/>
  <c r="GJ42" i="5"/>
  <c r="GL36" i="5"/>
  <c r="GL38" i="5"/>
  <c r="GL37" i="5"/>
  <c r="GL39" i="5"/>
  <c r="GL41" i="5"/>
  <c r="GK44" i="5" l="1"/>
  <c r="GK42" i="5"/>
  <c r="GK43" i="5"/>
  <c r="GK45" i="5"/>
  <c r="GL42" i="5"/>
  <c r="GL44" i="5"/>
  <c r="GL45" i="5"/>
  <c r="GL43" i="5"/>
  <c r="FY37" i="6" l="1"/>
  <c r="FY62" i="8" s="1"/>
  <c r="FY41" i="6"/>
  <c r="FY60" i="8"/>
  <c r="FY38" i="6"/>
  <c r="FY63" i="8" s="1"/>
  <c r="FY39" i="6"/>
  <c r="FY64" i="8" s="1"/>
  <c r="FY36" i="6"/>
  <c r="FY61" i="8" s="1"/>
  <c r="FY66" i="8" l="1"/>
  <c r="FY42" i="6"/>
  <c r="FY67" i="8" s="1"/>
  <c r="FY43" i="6"/>
  <c r="FY68" i="8" s="1"/>
  <c r="FY45" i="6"/>
  <c r="FY70" i="8" s="1"/>
  <c r="FY44" i="6"/>
  <c r="FY69" i="8" s="1"/>
  <c r="FZ38" i="6"/>
  <c r="FZ63" i="8" s="1"/>
  <c r="FZ36" i="6"/>
  <c r="FZ61" i="8" s="1"/>
  <c r="FZ60" i="8"/>
  <c r="FZ39" i="6"/>
  <c r="FZ64" i="8" s="1"/>
  <c r="FZ41" i="6"/>
  <c r="FZ37" i="6"/>
  <c r="FZ62" i="8" s="1"/>
  <c r="FZ42" i="6" l="1"/>
  <c r="FZ67" i="8" s="1"/>
  <c r="FZ43" i="6"/>
  <c r="FZ68" i="8" s="1"/>
  <c r="FZ66" i="8"/>
  <c r="FZ45" i="6"/>
  <c r="FZ70" i="8" s="1"/>
  <c r="FZ44" i="6"/>
  <c r="FZ69" i="8" s="1"/>
  <c r="FY38" i="3" l="1"/>
  <c r="FY24" i="8" s="1"/>
  <c r="FY36" i="3"/>
  <c r="FY22" i="8" s="1"/>
  <c r="FY39" i="3"/>
  <c r="FY25" i="8" s="1"/>
  <c r="FY41" i="3"/>
  <c r="FY21" i="8"/>
  <c r="FY37" i="3"/>
  <c r="FY23" i="8" s="1"/>
  <c r="FY42" i="3" l="1"/>
  <c r="FY28" i="8" s="1"/>
  <c r="FY45" i="3"/>
  <c r="FY31" i="8" s="1"/>
  <c r="FY43" i="3"/>
  <c r="FY29" i="8" s="1"/>
  <c r="FY44" i="3"/>
  <c r="FY30" i="8" s="1"/>
  <c r="FY27" i="8"/>
  <c r="FZ41" i="3"/>
  <c r="FZ39" i="3"/>
  <c r="FZ25" i="8" s="1"/>
  <c r="FZ37" i="3"/>
  <c r="FZ23" i="8" s="1"/>
  <c r="FZ36" i="3"/>
  <c r="FZ22" i="8" s="1"/>
  <c r="FZ21" i="8"/>
  <c r="FZ38" i="3"/>
  <c r="FZ24" i="8" s="1"/>
  <c r="FZ42" i="3" l="1"/>
  <c r="FZ28" i="8" s="1"/>
  <c r="FZ45" i="3"/>
  <c r="FZ31" i="8" s="1"/>
  <c r="FZ27" i="8"/>
  <c r="FZ44" i="3"/>
  <c r="FZ30" i="8" s="1"/>
  <c r="FZ43" i="3"/>
  <c r="FZ29" i="8" s="1"/>
  <c r="GA39" i="3"/>
  <c r="GA25" i="8" s="1"/>
  <c r="GA36" i="3"/>
  <c r="GA22" i="8" s="1"/>
  <c r="GA21" i="8"/>
  <c r="GA38" i="3"/>
  <c r="GA24" i="8" s="1"/>
  <c r="GA37" i="3"/>
  <c r="GA23" i="8" s="1"/>
  <c r="GA41" i="3"/>
  <c r="GA43" i="3" l="1"/>
  <c r="GA29" i="8" s="1"/>
  <c r="GA44" i="3"/>
  <c r="GA30" i="8" s="1"/>
  <c r="GA45" i="3"/>
  <c r="GA31" i="8" s="1"/>
  <c r="GA27" i="8"/>
  <c r="GA42" i="3"/>
  <c r="GA28" i="8" s="1"/>
  <c r="GB38" i="3"/>
  <c r="GB24" i="8" s="1"/>
  <c r="GB37" i="3"/>
  <c r="GB23" i="8" s="1"/>
  <c r="GB41" i="3"/>
  <c r="GB36" i="3"/>
  <c r="GB22" i="8" s="1"/>
  <c r="GB39" i="3"/>
  <c r="GB25" i="8" s="1"/>
  <c r="GB21" i="8"/>
  <c r="GC39" i="3" l="1"/>
  <c r="GC25" i="8" s="1"/>
  <c r="GC41" i="3"/>
  <c r="GC21" i="8"/>
  <c r="GC37" i="3"/>
  <c r="GC23" i="8" s="1"/>
  <c r="GC38" i="3"/>
  <c r="GC24" i="8" s="1"/>
  <c r="GC36" i="3"/>
  <c r="GC22" i="8" s="1"/>
  <c r="GB27" i="8"/>
  <c r="GB43" i="3"/>
  <c r="GB29" i="8" s="1"/>
  <c r="GB45" i="3"/>
  <c r="GB31" i="8" s="1"/>
  <c r="GB44" i="3"/>
  <c r="GB30" i="8" s="1"/>
  <c r="GB42" i="3"/>
  <c r="GB28" i="8" s="1"/>
  <c r="GC45" i="3" l="1"/>
  <c r="GC31" i="8" s="1"/>
  <c r="GC27" i="8"/>
  <c r="GC42" i="3"/>
  <c r="GC28" i="8" s="1"/>
  <c r="GC44" i="3"/>
  <c r="GC30" i="8" s="1"/>
  <c r="GC43" i="3"/>
  <c r="GC29" i="8" s="1"/>
  <c r="GD21" i="8"/>
  <c r="GD36" i="3"/>
  <c r="GD22" i="8" s="1"/>
  <c r="GD39" i="3"/>
  <c r="GD25" i="8" s="1"/>
  <c r="GD41" i="3"/>
  <c r="GD38" i="3"/>
  <c r="GD24" i="8" s="1"/>
  <c r="GD37" i="3"/>
  <c r="GD23" i="8" s="1"/>
  <c r="GE21" i="8" l="1"/>
  <c r="GE39" i="3"/>
  <c r="GE25" i="8" s="1"/>
  <c r="GE37" i="3"/>
  <c r="GE23" i="8" s="1"/>
  <c r="GE36" i="3"/>
  <c r="GE22" i="8" s="1"/>
  <c r="GE41" i="3"/>
  <c r="GE38" i="3"/>
  <c r="GE24" i="8" s="1"/>
  <c r="GD42" i="3"/>
  <c r="GD28" i="8" s="1"/>
  <c r="GD43" i="3"/>
  <c r="GD29" i="8" s="1"/>
  <c r="GD27" i="8"/>
  <c r="GD44" i="3"/>
  <c r="GD30" i="8" s="1"/>
  <c r="GD45" i="3"/>
  <c r="GD31" i="8" s="1"/>
  <c r="GF37" i="3" l="1"/>
  <c r="GF23" i="8" s="1"/>
  <c r="GF36" i="3"/>
  <c r="GF22" i="8" s="1"/>
  <c r="GF41" i="3"/>
  <c r="GF21" i="8"/>
  <c r="GF38" i="3"/>
  <c r="GF24" i="8" s="1"/>
  <c r="GF39" i="3"/>
  <c r="GE44" i="3"/>
  <c r="GE30" i="8" s="1"/>
  <c r="GE45" i="3"/>
  <c r="GE31" i="8" s="1"/>
  <c r="GE42" i="3"/>
  <c r="GE28" i="8" s="1"/>
  <c r="GE43" i="3"/>
  <c r="GE29" i="8" s="1"/>
  <c r="GE27" i="8"/>
  <c r="GF43" i="3" l="1"/>
  <c r="GF29" i="8" s="1"/>
  <c r="GF45" i="3"/>
  <c r="GF31" i="8" s="1"/>
  <c r="GF44" i="3"/>
  <c r="GF30" i="8" s="1"/>
  <c r="GF27" i="8"/>
  <c r="GF42" i="3"/>
  <c r="GF28" i="8" s="1"/>
  <c r="GG38" i="3"/>
  <c r="GG24" i="8" s="1"/>
  <c r="GG21" i="8"/>
  <c r="GG37" i="3"/>
  <c r="GG23" i="8" s="1"/>
  <c r="GG41" i="3"/>
  <c r="GG39" i="3"/>
  <c r="GG36" i="3"/>
  <c r="GG22" i="8" s="1"/>
  <c r="GH41" i="3" l="1"/>
  <c r="GH36" i="3"/>
  <c r="GH22" i="8" s="1"/>
  <c r="GH37" i="3"/>
  <c r="GH23" i="8" s="1"/>
  <c r="GH21" i="8"/>
  <c r="GH39" i="3"/>
  <c r="GH38" i="3"/>
  <c r="GH24" i="8" s="1"/>
  <c r="GG45" i="3"/>
  <c r="GG31" i="8" s="1"/>
  <c r="GG44" i="3"/>
  <c r="GG30" i="8" s="1"/>
  <c r="GG43" i="3"/>
  <c r="GG29" i="8" s="1"/>
  <c r="GG27" i="8"/>
  <c r="GG42" i="3"/>
  <c r="GG28" i="8" s="1"/>
  <c r="GI37" i="3" l="1"/>
  <c r="GI23" i="8" s="1"/>
  <c r="GI41" i="3"/>
  <c r="GI36" i="3"/>
  <c r="GI22" i="8" s="1"/>
  <c r="GI39" i="3"/>
  <c r="GI38" i="3"/>
  <c r="GI24" i="8" s="1"/>
  <c r="GI21" i="8"/>
  <c r="GH45" i="3"/>
  <c r="GH31" i="8" s="1"/>
  <c r="GH43" i="3"/>
  <c r="GH29" i="8" s="1"/>
  <c r="GH27" i="8"/>
  <c r="GH42" i="3"/>
  <c r="GH28" i="8" s="1"/>
  <c r="GH44" i="3"/>
  <c r="GH30" i="8" s="1"/>
  <c r="GJ39" i="3" l="1"/>
  <c r="GJ38" i="3"/>
  <c r="GJ41" i="3"/>
  <c r="GJ36" i="3"/>
  <c r="GJ37" i="3"/>
  <c r="GI43" i="3"/>
  <c r="GI29" i="8" s="1"/>
  <c r="GI42" i="3"/>
  <c r="GI28" i="8" s="1"/>
  <c r="GI45" i="3"/>
  <c r="GI31" i="8" s="1"/>
  <c r="GI27" i="8"/>
  <c r="GI44" i="3"/>
  <c r="GI30" i="8" s="1"/>
  <c r="GL36" i="3" l="1"/>
  <c r="GL39" i="3"/>
  <c r="GL38" i="3"/>
  <c r="GL37" i="3"/>
  <c r="GL41" i="3"/>
  <c r="GJ42" i="3"/>
  <c r="GJ43" i="3"/>
  <c r="GJ45" i="3"/>
  <c r="GJ44" i="3"/>
  <c r="GK39" i="3"/>
  <c r="GK41" i="3"/>
  <c r="GK38" i="3"/>
  <c r="GK36" i="3"/>
  <c r="GK37" i="3"/>
  <c r="GL44" i="3" l="1"/>
  <c r="GL45" i="3"/>
  <c r="GL43" i="3"/>
  <c r="GL42" i="3"/>
  <c r="GK45" i="3"/>
  <c r="GK44" i="3"/>
  <c r="GK43" i="3"/>
  <c r="GK42" i="3"/>
  <c r="GC11" i="6" l="1"/>
  <c r="GC12" i="6"/>
  <c r="GC10" i="6"/>
  <c r="GC14" i="6"/>
  <c r="GI10" i="6"/>
  <c r="GI12" i="6"/>
  <c r="GI11" i="6"/>
  <c r="GI14" i="6"/>
  <c r="GG11" i="6"/>
  <c r="GG12" i="6"/>
  <c r="GG10" i="6"/>
  <c r="GG14" i="6"/>
  <c r="GB12" i="6"/>
  <c r="GB10" i="6"/>
  <c r="GB11" i="6"/>
  <c r="GB14" i="6"/>
  <c r="GH12" i="6"/>
  <c r="GH11" i="6"/>
  <c r="GH10" i="6"/>
  <c r="GH14" i="6"/>
  <c r="GJ12" i="6"/>
  <c r="GJ10" i="6"/>
  <c r="GJ11" i="6"/>
  <c r="GJ14" i="6"/>
  <c r="GD10" i="6" l="1"/>
  <c r="GD12" i="6"/>
  <c r="GD11" i="6"/>
  <c r="GD14" i="6"/>
  <c r="GA12" i="6"/>
  <c r="GA10" i="6"/>
  <c r="GA11" i="6"/>
  <c r="GA14" i="6"/>
  <c r="GA4" i="6" s="1"/>
  <c r="GE11" i="6"/>
  <c r="GE12" i="6"/>
  <c r="GE10" i="6"/>
  <c r="GE14" i="6"/>
  <c r="GK10" i="6"/>
  <c r="GK11" i="6"/>
  <c r="GK12" i="6"/>
  <c r="GK14" i="6"/>
  <c r="GK4" i="6" s="1"/>
  <c r="GC15" i="6"/>
  <c r="GC17" i="6"/>
  <c r="GC16" i="6"/>
  <c r="GL12" i="6"/>
  <c r="GL10" i="6"/>
  <c r="GL11" i="6"/>
  <c r="GL14" i="6"/>
  <c r="GB16" i="6"/>
  <c r="GB15" i="6"/>
  <c r="GB17" i="6"/>
  <c r="GI15" i="6"/>
  <c r="GI17" i="6"/>
  <c r="GI16" i="6"/>
  <c r="GC4" i="6"/>
  <c r="GH17" i="6"/>
  <c r="GH15" i="6"/>
  <c r="GH16" i="6"/>
  <c r="GG15" i="6"/>
  <c r="GG17" i="6"/>
  <c r="GG16" i="6"/>
  <c r="GI4" i="6"/>
  <c r="GJ17" i="6"/>
  <c r="GJ15" i="6"/>
  <c r="GJ16" i="6"/>
  <c r="GH4" i="6"/>
  <c r="GB4" i="6"/>
  <c r="GG4" i="6"/>
  <c r="GF11" i="6"/>
  <c r="GF12" i="6"/>
  <c r="GF10" i="6"/>
  <c r="GF14" i="6"/>
  <c r="GJ4" i="6"/>
  <c r="GH7" i="6" l="1"/>
  <c r="GH6" i="6"/>
  <c r="GH5" i="6"/>
  <c r="GC7" i="6"/>
  <c r="GC5" i="6"/>
  <c r="GC6" i="6"/>
  <c r="GF17" i="6"/>
  <c r="GF16" i="6"/>
  <c r="GF15" i="6"/>
  <c r="GL15" i="6"/>
  <c r="GL16" i="6"/>
  <c r="GL17" i="6"/>
  <c r="GF4" i="6"/>
  <c r="GL4" i="6"/>
  <c r="GE16" i="6"/>
  <c r="GE17" i="6"/>
  <c r="GE15" i="6"/>
  <c r="GK17" i="6"/>
  <c r="GK16" i="6"/>
  <c r="GK15" i="6"/>
  <c r="GE4" i="6"/>
  <c r="GA15" i="6"/>
  <c r="GA17" i="6"/>
  <c r="GA16" i="6"/>
  <c r="GK7" i="6"/>
  <c r="GK5" i="6"/>
  <c r="GK6" i="6"/>
  <c r="GA5" i="6"/>
  <c r="GA7" i="6"/>
  <c r="GA6" i="6"/>
  <c r="GG5" i="6"/>
  <c r="GG7" i="6"/>
  <c r="GG6" i="6"/>
  <c r="GD16" i="6"/>
  <c r="GD17" i="6"/>
  <c r="GD15" i="6"/>
  <c r="GJ7" i="6"/>
  <c r="GJ5" i="6"/>
  <c r="GJ6" i="6"/>
  <c r="GB5" i="6"/>
  <c r="GB7" i="6"/>
  <c r="GB6" i="6"/>
  <c r="GI5" i="6"/>
  <c r="GI6" i="6"/>
  <c r="GI7" i="6"/>
  <c r="GD4" i="6"/>
  <c r="GL5" i="6" l="1"/>
  <c r="GL7" i="6"/>
  <c r="GL6" i="6"/>
  <c r="GA60" i="8"/>
  <c r="GA37" i="6"/>
  <c r="GA62" i="8" s="1"/>
  <c r="GA36" i="6"/>
  <c r="GA61" i="8" s="1"/>
  <c r="GA41" i="6"/>
  <c r="GA39" i="6"/>
  <c r="GA64" i="8" s="1"/>
  <c r="GA38" i="6"/>
  <c r="GA63" i="8" s="1"/>
  <c r="GF7" i="6"/>
  <c r="GF5" i="6"/>
  <c r="GF6" i="6"/>
  <c r="GD6" i="6"/>
  <c r="GD5" i="6"/>
  <c r="GD7" i="6"/>
  <c r="GE7" i="6"/>
  <c r="GE5" i="6"/>
  <c r="GE6" i="6"/>
  <c r="GA43" i="6" l="1"/>
  <c r="GA68" i="8" s="1"/>
  <c r="GA42" i="6"/>
  <c r="GA67" i="8" s="1"/>
  <c r="GA44" i="6"/>
  <c r="GA69" i="8" s="1"/>
  <c r="GA45" i="6"/>
  <c r="GA70" i="8" s="1"/>
  <c r="GA66" i="8"/>
  <c r="GB37" i="6"/>
  <c r="GB62" i="8" s="1"/>
  <c r="GB41" i="6"/>
  <c r="GB60" i="8"/>
  <c r="GB36" i="6"/>
  <c r="GB61" i="8" s="1"/>
  <c r="GB39" i="6"/>
  <c r="GB64" i="8" s="1"/>
  <c r="GB38" i="6"/>
  <c r="GB63" i="8" s="1"/>
  <c r="GC39" i="6" l="1"/>
  <c r="GC64" i="8" s="1"/>
  <c r="GC37" i="6"/>
  <c r="GC62" i="8" s="1"/>
  <c r="GC36" i="6"/>
  <c r="GC61" i="8" s="1"/>
  <c r="GC41" i="6"/>
  <c r="GC38" i="6"/>
  <c r="GC63" i="8" s="1"/>
  <c r="GC60" i="8"/>
  <c r="GB44" i="6"/>
  <c r="GB69" i="8" s="1"/>
  <c r="GB45" i="6"/>
  <c r="GB70" i="8" s="1"/>
  <c r="GB42" i="6"/>
  <c r="GB67" i="8" s="1"/>
  <c r="GB66" i="8"/>
  <c r="GB43" i="6"/>
  <c r="GB68" i="8" s="1"/>
  <c r="GD41" i="6" l="1"/>
  <c r="GD39" i="6"/>
  <c r="GD64" i="8" s="1"/>
  <c r="GD60" i="8"/>
  <c r="GD37" i="6"/>
  <c r="GD62" i="8" s="1"/>
  <c r="GD36" i="6"/>
  <c r="GD61" i="8" s="1"/>
  <c r="GD38" i="6"/>
  <c r="GD63" i="8" s="1"/>
  <c r="GC44" i="6"/>
  <c r="GC69" i="8" s="1"/>
  <c r="GC43" i="6"/>
  <c r="GC68" i="8" s="1"/>
  <c r="GC42" i="6"/>
  <c r="GC67" i="8" s="1"/>
  <c r="GC66" i="8"/>
  <c r="GC45" i="6"/>
  <c r="GC70" i="8" s="1"/>
  <c r="GE60" i="8" l="1"/>
  <c r="GE36" i="6"/>
  <c r="GE61" i="8" s="1"/>
  <c r="GE41" i="6"/>
  <c r="GE39" i="6"/>
  <c r="GE64" i="8" s="1"/>
  <c r="GE38" i="6"/>
  <c r="GE63" i="8" s="1"/>
  <c r="GE37" i="6"/>
  <c r="GE62" i="8" s="1"/>
  <c r="GD45" i="6"/>
  <c r="GD70" i="8" s="1"/>
  <c r="GD66" i="8"/>
  <c r="GD44" i="6"/>
  <c r="GD69" i="8" s="1"/>
  <c r="GD42" i="6"/>
  <c r="GD67" i="8" s="1"/>
  <c r="GD43" i="6"/>
  <c r="GD68" i="8" s="1"/>
  <c r="GF38" i="6" l="1"/>
  <c r="GF63" i="8" s="1"/>
  <c r="GF37" i="6"/>
  <c r="GF62" i="8" s="1"/>
  <c r="GF36" i="6"/>
  <c r="GF61" i="8" s="1"/>
  <c r="GF41" i="6"/>
  <c r="GF60" i="8"/>
  <c r="GF39" i="6"/>
  <c r="GE44" i="6"/>
  <c r="GE69" i="8" s="1"/>
  <c r="GE42" i="6"/>
  <c r="GE67" i="8" s="1"/>
  <c r="GE43" i="6"/>
  <c r="GE68" i="8" s="1"/>
  <c r="GE45" i="6"/>
  <c r="GE70" i="8" s="1"/>
  <c r="GE66" i="8"/>
  <c r="GG60" i="8" l="1"/>
  <c r="GG41" i="6"/>
  <c r="GG36" i="6"/>
  <c r="GG61" i="8" s="1"/>
  <c r="GG37" i="6"/>
  <c r="GG62" i="8" s="1"/>
  <c r="GG39" i="6"/>
  <c r="GG38" i="6"/>
  <c r="GG63" i="8" s="1"/>
  <c r="GF43" i="6"/>
  <c r="GF68" i="8" s="1"/>
  <c r="GF66" i="8"/>
  <c r="GF45" i="6"/>
  <c r="GF70" i="8" s="1"/>
  <c r="GF44" i="6"/>
  <c r="GF69" i="8" s="1"/>
  <c r="GF42" i="6"/>
  <c r="GF67" i="8" s="1"/>
  <c r="GG66" i="8" l="1"/>
  <c r="GG43" i="6"/>
  <c r="GG68" i="8" s="1"/>
  <c r="GG44" i="6"/>
  <c r="GG69" i="8" s="1"/>
  <c r="GG45" i="6"/>
  <c r="GG70" i="8" s="1"/>
  <c r="GG42" i="6"/>
  <c r="GG67" i="8" s="1"/>
  <c r="GH39" i="6"/>
  <c r="GH37" i="6"/>
  <c r="GH62" i="8" s="1"/>
  <c r="GH38" i="6"/>
  <c r="GH63" i="8" s="1"/>
  <c r="GH36" i="6"/>
  <c r="GH61" i="8" s="1"/>
  <c r="GH41" i="6"/>
  <c r="GH60" i="8"/>
  <c r="GI39" i="6" l="1"/>
  <c r="GI60" i="8"/>
  <c r="GI36" i="6"/>
  <c r="GI61" i="8" s="1"/>
  <c r="GI37" i="6"/>
  <c r="GI62" i="8" s="1"/>
  <c r="GI38" i="6"/>
  <c r="GI63" i="8" s="1"/>
  <c r="GI41" i="6"/>
  <c r="GH45" i="6"/>
  <c r="GH70" i="8" s="1"/>
  <c r="GH43" i="6"/>
  <c r="GH68" i="8" s="1"/>
  <c r="GH44" i="6"/>
  <c r="GH69" i="8" s="1"/>
  <c r="GH42" i="6"/>
  <c r="GH67" i="8" s="1"/>
  <c r="GH66" i="8"/>
  <c r="GJ36" i="6" l="1"/>
  <c r="GJ37" i="6"/>
  <c r="GJ39" i="6"/>
  <c r="GJ41" i="6"/>
  <c r="GJ38" i="6"/>
  <c r="GI66" i="8"/>
  <c r="GI43" i="6"/>
  <c r="GI68" i="8" s="1"/>
  <c r="GI44" i="6"/>
  <c r="GI69" i="8" s="1"/>
  <c r="GI45" i="6"/>
  <c r="GI70" i="8" s="1"/>
  <c r="GI42" i="6"/>
  <c r="GI67" i="8" s="1"/>
  <c r="GL41" i="6" l="1"/>
  <c r="GL39" i="6"/>
  <c r="GL38" i="6"/>
  <c r="GL37" i="6"/>
  <c r="GL36" i="6"/>
  <c r="GJ42" i="6"/>
  <c r="GJ45" i="6"/>
  <c r="GJ44" i="6"/>
  <c r="GJ43" i="6"/>
  <c r="GK39" i="6"/>
  <c r="GK41" i="6"/>
  <c r="GK36" i="6"/>
  <c r="GK37" i="6"/>
  <c r="GK38" i="6"/>
  <c r="GL45" i="6" l="1"/>
  <c r="GL44" i="6"/>
  <c r="GL43" i="6"/>
  <c r="GL42" i="6"/>
  <c r="GK45" i="6"/>
  <c r="GK44" i="6"/>
  <c r="GK43" i="6"/>
  <c r="GK42" i="6"/>
  <c r="GB12" i="4" l="1"/>
  <c r="GB12" i="1" s="1"/>
  <c r="GD11" i="4"/>
  <c r="GD11" i="1" s="1"/>
  <c r="GE11" i="4"/>
  <c r="GE11" i="1" s="1"/>
  <c r="GG11" i="4"/>
  <c r="GJ10" i="4"/>
  <c r="GJ10" i="1" s="1"/>
  <c r="GL12" i="4"/>
  <c r="GL12" i="1" s="1"/>
  <c r="FY10" i="4"/>
  <c r="GB10" i="4"/>
  <c r="GC10" i="4"/>
  <c r="GD10" i="4"/>
  <c r="GG10" i="4"/>
  <c r="GG10" i="1" s="1"/>
  <c r="GB11" i="4"/>
  <c r="GC11" i="4"/>
  <c r="GC11" i="1" s="1"/>
  <c r="GJ11" i="4"/>
  <c r="GJ11" i="1" s="1"/>
  <c r="GK11" i="4"/>
  <c r="GA12" i="4"/>
  <c r="GC12" i="4"/>
  <c r="GI12" i="4"/>
  <c r="GI12" i="1" s="1"/>
  <c r="GJ12" i="4"/>
  <c r="GJ12" i="1" s="1"/>
  <c r="GK12" i="4"/>
  <c r="GK12" i="1" s="1"/>
  <c r="FP28" i="4"/>
  <c r="FP28" i="1" s="1"/>
  <c r="FR26" i="4"/>
  <c r="FR26" i="1" s="1"/>
  <c r="GE27" i="4"/>
  <c r="GJ26" i="4"/>
  <c r="GJ26" i="1" s="1"/>
  <c r="GK26" i="4"/>
  <c r="GK26" i="1" s="1"/>
  <c r="GL27" i="4"/>
  <c r="GL27" i="1" s="1"/>
  <c r="GD20" i="4"/>
  <c r="GF20" i="4"/>
  <c r="GH20" i="4"/>
  <c r="GH20" i="1" s="1"/>
  <c r="GI20" i="4"/>
  <c r="GI20" i="1" s="1"/>
  <c r="GJ20" i="4"/>
  <c r="GK20" i="4"/>
  <c r="GK20" i="1" s="1"/>
  <c r="GK41" i="1" s="1"/>
  <c r="GL20" i="4"/>
  <c r="GL20" i="1" s="1"/>
  <c r="GL41" i="1" s="1"/>
  <c r="FP26" i="4"/>
  <c r="FP26" i="1" s="1"/>
  <c r="FT26" i="4"/>
  <c r="FU26" i="4"/>
  <c r="FV26" i="4"/>
  <c r="FX26" i="4"/>
  <c r="FX26" i="1" s="1"/>
  <c r="GA26" i="4"/>
  <c r="GA26" i="1" s="1"/>
  <c r="GB26" i="4"/>
  <c r="GB26" i="1" s="1"/>
  <c r="GF26" i="4"/>
  <c r="FO27" i="4"/>
  <c r="FO22" i="4" s="1"/>
  <c r="FP27" i="4"/>
  <c r="FP22" i="4" s="1"/>
  <c r="FP22" i="1" s="1"/>
  <c r="FT27" i="4"/>
  <c r="FT22" i="4" s="1"/>
  <c r="FU27" i="4"/>
  <c r="FU22" i="4" s="1"/>
  <c r="FV27" i="4"/>
  <c r="FV22" i="4" s="1"/>
  <c r="FV22" i="1" s="1"/>
  <c r="FW27" i="4"/>
  <c r="FW22" i="4" s="1"/>
  <c r="FW22" i="1" s="1"/>
  <c r="FX27" i="4"/>
  <c r="FX22" i="4" s="1"/>
  <c r="FX22" i="1" s="1"/>
  <c r="FZ27" i="4"/>
  <c r="FZ27" i="1" s="1"/>
  <c r="GB27" i="4"/>
  <c r="GB22" i="4" s="1"/>
  <c r="GB22" i="1" s="1"/>
  <c r="FT28" i="4"/>
  <c r="FU28" i="4"/>
  <c r="FV28" i="4"/>
  <c r="FX28" i="4"/>
  <c r="FX28" i="1" s="1"/>
  <c r="FZ28" i="4"/>
  <c r="FZ28" i="1" s="1"/>
  <c r="GA28" i="4"/>
  <c r="GA28" i="1" s="1"/>
  <c r="GB28" i="4"/>
  <c r="GC28" i="4"/>
  <c r="GD28" i="4"/>
  <c r="GF28" i="4"/>
  <c r="GJ28" i="4"/>
  <c r="GK28" i="4"/>
  <c r="GK28" i="1" s="1"/>
  <c r="GL28" i="4"/>
  <c r="GL28" i="1" s="1"/>
  <c r="FZ9" i="1"/>
  <c r="GA9" i="1"/>
  <c r="GB9" i="1"/>
  <c r="GC9" i="1"/>
  <c r="GD9" i="1"/>
  <c r="GF9" i="1"/>
  <c r="GG9" i="1"/>
  <c r="GH9" i="1"/>
  <c r="GI9" i="1"/>
  <c r="GJ9" i="1"/>
  <c r="GB10" i="1"/>
  <c r="GC10" i="1"/>
  <c r="GD10" i="1"/>
  <c r="GB11" i="1"/>
  <c r="GG11" i="1"/>
  <c r="GA12" i="1"/>
  <c r="GC12" i="1"/>
  <c r="GD20" i="1"/>
  <c r="GF20" i="1"/>
  <c r="FO22" i="1"/>
  <c r="FT22" i="1"/>
  <c r="FU22" i="1"/>
  <c r="FO25" i="1"/>
  <c r="FP25" i="1"/>
  <c r="FQ25" i="1"/>
  <c r="FT25" i="1"/>
  <c r="FU25" i="1"/>
  <c r="FV25" i="1"/>
  <c r="FW25" i="1"/>
  <c r="FX25" i="1"/>
  <c r="FY25" i="1"/>
  <c r="GB25" i="1"/>
  <c r="GC25" i="1"/>
  <c r="GD25" i="1"/>
  <c r="GE25" i="1"/>
  <c r="GF25" i="1"/>
  <c r="GG25" i="1"/>
  <c r="GJ25" i="1"/>
  <c r="FT26" i="1"/>
  <c r="FU26" i="1"/>
  <c r="FV26" i="1"/>
  <c r="GF26" i="1"/>
  <c r="FO27" i="1"/>
  <c r="FT27" i="1"/>
  <c r="FU27" i="1"/>
  <c r="FV27" i="1"/>
  <c r="FW27" i="1"/>
  <c r="GB27" i="1"/>
  <c r="FT28" i="1"/>
  <c r="FU28" i="1"/>
  <c r="FV28" i="1"/>
  <c r="GB28" i="1"/>
  <c r="GC28" i="1"/>
  <c r="GD28" i="1"/>
  <c r="GF28" i="1"/>
  <c r="GJ28" i="1"/>
  <c r="GK45" i="1" l="1"/>
  <c r="GK44" i="1"/>
  <c r="GL45" i="1"/>
  <c r="GL44" i="1"/>
  <c r="FX27" i="1"/>
  <c r="FR27" i="4"/>
  <c r="GE10" i="4"/>
  <c r="GE10" i="1" s="1"/>
  <c r="FP27" i="1"/>
  <c r="FZ26" i="4"/>
  <c r="FZ26" i="1" s="1"/>
  <c r="GE12" i="4"/>
  <c r="GE12" i="1" s="1"/>
  <c r="FZ25" i="1"/>
  <c r="GJ27" i="4"/>
  <c r="FR25" i="1"/>
  <c r="GH25" i="1"/>
  <c r="GE9" i="1"/>
  <c r="GF27" i="4"/>
  <c r="GD27" i="4"/>
  <c r="GD22" i="4" s="1"/>
  <c r="GD22" i="1" s="1"/>
  <c r="FS27" i="4"/>
  <c r="FS22" i="4" s="1"/>
  <c r="FS22" i="1" s="1"/>
  <c r="GE22" i="4"/>
  <c r="GE22" i="1" s="1"/>
  <c r="GE27" i="1"/>
  <c r="GF12" i="4"/>
  <c r="GF12" i="1" s="1"/>
  <c r="GA25" i="1"/>
  <c r="GI28" i="4"/>
  <c r="GI28" i="1" s="1"/>
  <c r="FS25" i="1"/>
  <c r="GH28" i="4"/>
  <c r="GH28" i="1" s="1"/>
  <c r="GI26" i="4"/>
  <c r="GI26" i="1" s="1"/>
  <c r="GD12" i="4"/>
  <c r="GD12" i="1" s="1"/>
  <c r="GH26" i="4"/>
  <c r="GH26" i="1" s="1"/>
  <c r="GE26" i="4"/>
  <c r="GE26" i="1" s="1"/>
  <c r="GH27" i="4"/>
  <c r="GF10" i="4"/>
  <c r="GF10" i="1" s="1"/>
  <c r="FS28" i="4"/>
  <c r="FS28" i="1" s="1"/>
  <c r="GD26" i="4"/>
  <c r="GD26" i="1" s="1"/>
  <c r="FS26" i="4"/>
  <c r="FS26" i="1" s="1"/>
  <c r="GI25" i="1"/>
  <c r="GD27" i="1"/>
  <c r="FR28" i="4"/>
  <c r="FR28" i="1" s="1"/>
  <c r="GF11" i="4"/>
  <c r="GF11" i="1" s="1"/>
  <c r="GL26" i="4"/>
  <c r="GL26" i="1" s="1"/>
  <c r="GJ14" i="4"/>
  <c r="GJ4" i="4" s="1"/>
  <c r="GJ23" i="4"/>
  <c r="GJ23" i="1" s="1"/>
  <c r="GJ20" i="1"/>
  <c r="GI14" i="4"/>
  <c r="GI23" i="4"/>
  <c r="GI23" i="1" s="1"/>
  <c r="GH14" i="4"/>
  <c r="GH4" i="4" s="1"/>
  <c r="GH23" i="4"/>
  <c r="GH23" i="1" s="1"/>
  <c r="GG26" i="4"/>
  <c r="GG26" i="1" s="1"/>
  <c r="GG28" i="4"/>
  <c r="GG28" i="1" s="1"/>
  <c r="FY26" i="4"/>
  <c r="FY26" i="1" s="1"/>
  <c r="GK27" i="4"/>
  <c r="GK27" i="1" s="1"/>
  <c r="FY28" i="4"/>
  <c r="FY28" i="1" s="1"/>
  <c r="FQ26" i="4"/>
  <c r="FQ26" i="1" s="1"/>
  <c r="GC27" i="4"/>
  <c r="FQ28" i="4"/>
  <c r="FQ28" i="1" s="1"/>
  <c r="GF23" i="4"/>
  <c r="GF23" i="1" s="1"/>
  <c r="GF14" i="4"/>
  <c r="FY27" i="4"/>
  <c r="FQ27" i="4"/>
  <c r="GG20" i="4"/>
  <c r="GL23" i="4"/>
  <c r="GL23" i="1" s="1"/>
  <c r="GL14" i="4"/>
  <c r="GD23" i="4"/>
  <c r="GD23" i="1" s="1"/>
  <c r="GD14" i="4"/>
  <c r="GD4" i="4" s="1"/>
  <c r="GG27" i="4"/>
  <c r="GC26" i="4"/>
  <c r="GC26" i="1" s="1"/>
  <c r="GK14" i="4"/>
  <c r="GK23" i="4"/>
  <c r="GK23" i="1" s="1"/>
  <c r="FQ20" i="4"/>
  <c r="FX20" i="4"/>
  <c r="GJ21" i="4" s="1"/>
  <c r="GJ21" i="1" s="1"/>
  <c r="FP20" i="4"/>
  <c r="GE20" i="4"/>
  <c r="FW20" i="4"/>
  <c r="GI21" i="4" s="1"/>
  <c r="GI21" i="1" s="1"/>
  <c r="FO20" i="4"/>
  <c r="FV20" i="4"/>
  <c r="GH21" i="4" s="1"/>
  <c r="GH21" i="1" s="1"/>
  <c r="GC20" i="4"/>
  <c r="FU20" i="4"/>
  <c r="GI4" i="4"/>
  <c r="GI10" i="4"/>
  <c r="GI10" i="1" s="1"/>
  <c r="GI11" i="4"/>
  <c r="GI11" i="1" s="1"/>
  <c r="GB20" i="4"/>
  <c r="FT20" i="4"/>
  <c r="GH10" i="4"/>
  <c r="GH10" i="1" s="1"/>
  <c r="GH11" i="4"/>
  <c r="GH11" i="1" s="1"/>
  <c r="GH12" i="4"/>
  <c r="GH12" i="1" s="1"/>
  <c r="FZ10" i="4"/>
  <c r="FZ10" i="1" s="1"/>
  <c r="FZ11" i="4"/>
  <c r="FZ11" i="1" s="1"/>
  <c r="GL10" i="4"/>
  <c r="GL10" i="1" s="1"/>
  <c r="FZ12" i="4"/>
  <c r="FZ12" i="1" s="1"/>
  <c r="GE28" i="4"/>
  <c r="GE28" i="1" s="1"/>
  <c r="FW28" i="4"/>
  <c r="FW28" i="1" s="1"/>
  <c r="FO28" i="4"/>
  <c r="FO28" i="1" s="1"/>
  <c r="GI27" i="4"/>
  <c r="GA27" i="4"/>
  <c r="FW26" i="4"/>
  <c r="FW26" i="1" s="1"/>
  <c r="FO26" i="4"/>
  <c r="FO26" i="1" s="1"/>
  <c r="GA20" i="4"/>
  <c r="FS20" i="4"/>
  <c r="GL11" i="4"/>
  <c r="GL11" i="1" s="1"/>
  <c r="FR20" i="4"/>
  <c r="GD21" i="4" s="1"/>
  <c r="GD21" i="1" s="1"/>
  <c r="GG12" i="4"/>
  <c r="GG12" i="1" s="1"/>
  <c r="FY12" i="4"/>
  <c r="GA11" i="4"/>
  <c r="GA11" i="1" s="1"/>
  <c r="GK10" i="4"/>
  <c r="FY11" i="4"/>
  <c r="GA10" i="4"/>
  <c r="GA10" i="1" s="1"/>
  <c r="GL4" i="4" l="1"/>
  <c r="GL4" i="1" s="1"/>
  <c r="GL14" i="1"/>
  <c r="GK4" i="4"/>
  <c r="GK4" i="1" s="1"/>
  <c r="GK14" i="1"/>
  <c r="FS27" i="1"/>
  <c r="FR22" i="4"/>
  <c r="FR22" i="1" s="1"/>
  <c r="FR27" i="1"/>
  <c r="GF22" i="4"/>
  <c r="GF22" i="1" s="1"/>
  <c r="GF27" i="1"/>
  <c r="GJ22" i="4"/>
  <c r="GJ22" i="1" s="1"/>
  <c r="GJ27" i="1"/>
  <c r="GH22" i="4"/>
  <c r="GH22" i="1" s="1"/>
  <c r="GH27" i="1"/>
  <c r="FQ27" i="1"/>
  <c r="FQ22" i="4"/>
  <c r="FQ22" i="1" s="1"/>
  <c r="FU14" i="4"/>
  <c r="FU41" i="4"/>
  <c r="FU20" i="1"/>
  <c r="FU41" i="1" s="1"/>
  <c r="FU21" i="4"/>
  <c r="FU21" i="1" s="1"/>
  <c r="FU23" i="4"/>
  <c r="FU23" i="1" s="1"/>
  <c r="FP41" i="4"/>
  <c r="FP21" i="4"/>
  <c r="FP21" i="1" s="1"/>
  <c r="FP23" i="4"/>
  <c r="FP23" i="1" s="1"/>
  <c r="FP14" i="4"/>
  <c r="FP20" i="1"/>
  <c r="FP41" i="1" s="1"/>
  <c r="FY27" i="1"/>
  <c r="GC22" i="4"/>
  <c r="GC22" i="1" s="1"/>
  <c r="GC27" i="1"/>
  <c r="FQ41" i="4"/>
  <c r="FQ21" i="4"/>
  <c r="FQ21" i="1" s="1"/>
  <c r="FQ23" i="4"/>
  <c r="FQ23" i="1" s="1"/>
  <c r="FQ14" i="4"/>
  <c r="FQ20" i="1"/>
  <c r="FQ41" i="1" s="1"/>
  <c r="GH17" i="4"/>
  <c r="GH17" i="1" s="1"/>
  <c r="GH14" i="1"/>
  <c r="GA22" i="4"/>
  <c r="GA22" i="1" s="1"/>
  <c r="GA27" i="1"/>
  <c r="FT14" i="4"/>
  <c r="GF16" i="4" s="1"/>
  <c r="GF16" i="1" s="1"/>
  <c r="FT41" i="4"/>
  <c r="FT21" i="4"/>
  <c r="FT21" i="1" s="1"/>
  <c r="FT23" i="4"/>
  <c r="FT23" i="1" s="1"/>
  <c r="FT20" i="1"/>
  <c r="FT41" i="1" s="1"/>
  <c r="GL17" i="4"/>
  <c r="GL17" i="1" s="1"/>
  <c r="GJ17" i="4"/>
  <c r="GJ17" i="1" s="1"/>
  <c r="GJ14" i="1"/>
  <c r="GA14" i="4"/>
  <c r="GA21" i="4"/>
  <c r="GA21" i="1" s="1"/>
  <c r="GA23" i="4"/>
  <c r="GA23" i="1" s="1"/>
  <c r="GA20" i="1"/>
  <c r="GK7" i="4"/>
  <c r="GK7" i="1" s="1"/>
  <c r="FX41" i="4"/>
  <c r="FX14" i="4"/>
  <c r="GJ16" i="4" s="1"/>
  <c r="GJ16" i="1" s="1"/>
  <c r="FX21" i="4"/>
  <c r="FX21" i="1" s="1"/>
  <c r="FX23" i="4"/>
  <c r="FX23" i="1" s="1"/>
  <c r="FX20" i="1"/>
  <c r="FX41" i="1" s="1"/>
  <c r="GI22" i="4"/>
  <c r="GI22" i="1" s="1"/>
  <c r="GI27" i="1"/>
  <c r="GB14" i="4"/>
  <c r="GB21" i="4"/>
  <c r="GB21" i="1" s="1"/>
  <c r="GB23" i="4"/>
  <c r="GB23" i="1" s="1"/>
  <c r="GB20" i="1"/>
  <c r="FO21" i="4"/>
  <c r="FO21" i="1" s="1"/>
  <c r="FO23" i="4"/>
  <c r="FO23" i="1" s="1"/>
  <c r="FO14" i="4"/>
  <c r="FO41" i="4"/>
  <c r="FO20" i="1"/>
  <c r="FO41" i="1" s="1"/>
  <c r="GK17" i="4"/>
  <c r="GK17" i="1" s="1"/>
  <c r="GF4" i="4"/>
  <c r="GF17" i="4"/>
  <c r="GF17" i="1" s="1"/>
  <c r="GF14" i="1"/>
  <c r="GI17" i="4"/>
  <c r="GI17" i="1" s="1"/>
  <c r="GI14" i="1"/>
  <c r="GI7" i="4"/>
  <c r="GI7" i="1" s="1"/>
  <c r="GI4" i="1"/>
  <c r="GJ4" i="1"/>
  <c r="GJ7" i="4"/>
  <c r="GJ7" i="1" s="1"/>
  <c r="FW14" i="4"/>
  <c r="GI16" i="4" s="1"/>
  <c r="GI16" i="1" s="1"/>
  <c r="FW21" i="4"/>
  <c r="FW21" i="1" s="1"/>
  <c r="FW23" i="4"/>
  <c r="FW23" i="1" s="1"/>
  <c r="FW41" i="4"/>
  <c r="FW20" i="1"/>
  <c r="FW41" i="1" s="1"/>
  <c r="GC14" i="4"/>
  <c r="GC20" i="1"/>
  <c r="GC21" i="4"/>
  <c r="GC21" i="1" s="1"/>
  <c r="GC23" i="4"/>
  <c r="GC23" i="1" s="1"/>
  <c r="FR41" i="4"/>
  <c r="FR21" i="4"/>
  <c r="FR21" i="1" s="1"/>
  <c r="FR23" i="4"/>
  <c r="FR23" i="1" s="1"/>
  <c r="FR14" i="4"/>
  <c r="FR20" i="1"/>
  <c r="FR41" i="1" s="1"/>
  <c r="GE21" i="4"/>
  <c r="GE21" i="1" s="1"/>
  <c r="GE23" i="4"/>
  <c r="GE23" i="1" s="1"/>
  <c r="GE14" i="4"/>
  <c r="GE20" i="1"/>
  <c r="GD7" i="4"/>
  <c r="GD7" i="1" s="1"/>
  <c r="GD4" i="1"/>
  <c r="GF21" i="4"/>
  <c r="GF21" i="1" s="1"/>
  <c r="GG27" i="1"/>
  <c r="GG22" i="4"/>
  <c r="GG22" i="1" s="1"/>
  <c r="GH7" i="4"/>
  <c r="GH7" i="1" s="1"/>
  <c r="GH4" i="1"/>
  <c r="FS14" i="4"/>
  <c r="FS41" i="4"/>
  <c r="FS21" i="4"/>
  <c r="FS21" i="1" s="1"/>
  <c r="FS23" i="4"/>
  <c r="FS23" i="1" s="1"/>
  <c r="FS20" i="1"/>
  <c r="FS41" i="1" s="1"/>
  <c r="FV21" i="4"/>
  <c r="FV21" i="1" s="1"/>
  <c r="FV23" i="4"/>
  <c r="FV23" i="1" s="1"/>
  <c r="FV41" i="4"/>
  <c r="FV14" i="4"/>
  <c r="GH16" i="4" s="1"/>
  <c r="GH16" i="1" s="1"/>
  <c r="FV20" i="1"/>
  <c r="FV41" i="1" s="1"/>
  <c r="GL7" i="4"/>
  <c r="GL7" i="1" s="1"/>
  <c r="GD15" i="4"/>
  <c r="GD15" i="1" s="1"/>
  <c r="GD17" i="4"/>
  <c r="GD17" i="1" s="1"/>
  <c r="GD16" i="4"/>
  <c r="GD16" i="1" s="1"/>
  <c r="GD14" i="1"/>
  <c r="GG21" i="4"/>
  <c r="GG21" i="1" s="1"/>
  <c r="GG23" i="4"/>
  <c r="GG23" i="1" s="1"/>
  <c r="GG20" i="1"/>
  <c r="GG14" i="4"/>
  <c r="GF15" i="4" l="1"/>
  <c r="GF15" i="1" s="1"/>
  <c r="FW79" i="8"/>
  <c r="FW42" i="1"/>
  <c r="FW80" i="8" s="1"/>
  <c r="FW44" i="1"/>
  <c r="FW82" i="8" s="1"/>
  <c r="FW43" i="1"/>
  <c r="FW81" i="8" s="1"/>
  <c r="FW45" i="1"/>
  <c r="FW83" i="8" s="1"/>
  <c r="GI15" i="4"/>
  <c r="GI15" i="1" s="1"/>
  <c r="GB16" i="4"/>
  <c r="GB16" i="1" s="1"/>
  <c r="GB15" i="4"/>
  <c r="GB15" i="1" s="1"/>
  <c r="GB17" i="4"/>
  <c r="GB17" i="1" s="1"/>
  <c r="GB14" i="1"/>
  <c r="GB4" i="4"/>
  <c r="GJ15" i="4"/>
  <c r="GJ15" i="1" s="1"/>
  <c r="FP15" i="4"/>
  <c r="FP15" i="1" s="1"/>
  <c r="FP17" i="4"/>
  <c r="FP17" i="1" s="1"/>
  <c r="FP16" i="4"/>
  <c r="FP16" i="1" s="1"/>
  <c r="FP4" i="4"/>
  <c r="FP14" i="1"/>
  <c r="FS79" i="8"/>
  <c r="FS43" i="1"/>
  <c r="FS81" i="8" s="1"/>
  <c r="FS45" i="1"/>
  <c r="FS83" i="8" s="1"/>
  <c r="FS44" i="1"/>
  <c r="FS82" i="8" s="1"/>
  <c r="FS42" i="1"/>
  <c r="FS80" i="8" s="1"/>
  <c r="FW40" i="8"/>
  <c r="FW42" i="4"/>
  <c r="FW41" i="8" s="1"/>
  <c r="FW44" i="4"/>
  <c r="FW43" i="8" s="1"/>
  <c r="FW43" i="4"/>
  <c r="FW42" i="8" s="1"/>
  <c r="FW45" i="4"/>
  <c r="FW44" i="8" s="1"/>
  <c r="GG15" i="4"/>
  <c r="GG15" i="1" s="1"/>
  <c r="GG17" i="4"/>
  <c r="GG17" i="1" s="1"/>
  <c r="GG14" i="1"/>
  <c r="GG16" i="4"/>
  <c r="GG16" i="1" s="1"/>
  <c r="GG4" i="4"/>
  <c r="FR40" i="8"/>
  <c r="FR43" i="4"/>
  <c r="FR42" i="8" s="1"/>
  <c r="FR45" i="4"/>
  <c r="FR44" i="8" s="1"/>
  <c r="FR42" i="4"/>
  <c r="FR41" i="8" s="1"/>
  <c r="FR44" i="4"/>
  <c r="FR43" i="8" s="1"/>
  <c r="FO79" i="8"/>
  <c r="FO42" i="1"/>
  <c r="FO80" i="8" s="1"/>
  <c r="FO44" i="1"/>
  <c r="FO82" i="8" s="1"/>
  <c r="FO43" i="1"/>
  <c r="FO81" i="8" s="1"/>
  <c r="FO45" i="1"/>
  <c r="FO83" i="8" s="1"/>
  <c r="FX4" i="4"/>
  <c r="FX15" i="4"/>
  <c r="FX15" i="1" s="1"/>
  <c r="FX17" i="4"/>
  <c r="FX17" i="1" s="1"/>
  <c r="FX16" i="4"/>
  <c r="FX16" i="1" s="1"/>
  <c r="FX14" i="1"/>
  <c r="FT42" i="4"/>
  <c r="FT41" i="8" s="1"/>
  <c r="FT44" i="4"/>
  <c r="FT43" i="8" s="1"/>
  <c r="FT43" i="4"/>
  <c r="FT42" i="8" s="1"/>
  <c r="FT45" i="4"/>
  <c r="FT44" i="8" s="1"/>
  <c r="FT40" i="8"/>
  <c r="FQ79" i="8"/>
  <c r="FQ43" i="1"/>
  <c r="FQ81" i="8" s="1"/>
  <c r="FQ45" i="1"/>
  <c r="FQ83" i="8" s="1"/>
  <c r="FQ42" i="1"/>
  <c r="FQ80" i="8" s="1"/>
  <c r="FQ44" i="1"/>
  <c r="FQ82" i="8" s="1"/>
  <c r="FO40" i="8"/>
  <c r="FO42" i="4"/>
  <c r="FO41" i="8" s="1"/>
  <c r="FO44" i="4"/>
  <c r="FO43" i="8" s="1"/>
  <c r="FO43" i="4"/>
  <c r="FO42" i="8" s="1"/>
  <c r="FO45" i="4"/>
  <c r="FO44" i="8" s="1"/>
  <c r="FX40" i="8"/>
  <c r="FX43" i="4"/>
  <c r="FX42" i="8" s="1"/>
  <c r="FX45" i="4"/>
  <c r="FX44" i="8" s="1"/>
  <c r="FX42" i="4"/>
  <c r="FX41" i="8" s="1"/>
  <c r="FX44" i="4"/>
  <c r="FX43" i="8" s="1"/>
  <c r="FT4" i="4"/>
  <c r="FT16" i="4"/>
  <c r="FT16" i="1" s="1"/>
  <c r="FT17" i="4"/>
  <c r="FT17" i="1" s="1"/>
  <c r="FT15" i="4"/>
  <c r="FT15" i="1" s="1"/>
  <c r="FT14" i="1"/>
  <c r="FQ4" i="4"/>
  <c r="FQ17" i="4"/>
  <c r="FQ17" i="1" s="1"/>
  <c r="FQ15" i="4"/>
  <c r="FQ15" i="1" s="1"/>
  <c r="FQ14" i="1"/>
  <c r="FQ16" i="4"/>
  <c r="FQ16" i="1" s="1"/>
  <c r="FP40" i="8"/>
  <c r="FP43" i="4"/>
  <c r="FP42" i="8" s="1"/>
  <c r="FP45" i="4"/>
  <c r="FP44" i="8" s="1"/>
  <c r="FP42" i="4"/>
  <c r="FP41" i="8" s="1"/>
  <c r="FP44" i="4"/>
  <c r="FP43" i="8" s="1"/>
  <c r="FU79" i="8"/>
  <c r="FU42" i="1"/>
  <c r="FU80" i="8" s="1"/>
  <c r="FU44" i="1"/>
  <c r="FU82" i="8" s="1"/>
  <c r="FU43" i="1"/>
  <c r="FU81" i="8" s="1"/>
  <c r="FU45" i="1"/>
  <c r="FU83" i="8" s="1"/>
  <c r="FV79" i="8"/>
  <c r="FV42" i="1"/>
  <c r="FV80" i="8" s="1"/>
  <c r="FV43" i="1"/>
  <c r="FV81" i="8" s="1"/>
  <c r="FV45" i="1"/>
  <c r="FV83" i="8" s="1"/>
  <c r="FV44" i="1"/>
  <c r="FV82" i="8" s="1"/>
  <c r="FS40" i="8"/>
  <c r="FS43" i="4"/>
  <c r="FS42" i="8" s="1"/>
  <c r="FS45" i="4"/>
  <c r="FS44" i="8" s="1"/>
  <c r="FS42" i="4"/>
  <c r="FS41" i="8" s="1"/>
  <c r="FS44" i="4"/>
  <c r="FS43" i="8" s="1"/>
  <c r="FW15" i="4"/>
  <c r="FW15" i="1" s="1"/>
  <c r="FW4" i="4"/>
  <c r="FW17" i="4"/>
  <c r="FW17" i="1" s="1"/>
  <c r="FW16" i="4"/>
  <c r="FW16" i="1" s="1"/>
  <c r="FW14" i="1"/>
  <c r="FO15" i="4"/>
  <c r="FO15" i="1" s="1"/>
  <c r="FO4" i="4"/>
  <c r="FO17" i="4"/>
  <c r="FO17" i="1" s="1"/>
  <c r="FO16" i="4"/>
  <c r="FO16" i="1" s="1"/>
  <c r="FO14" i="1"/>
  <c r="FU40" i="8"/>
  <c r="FU42" i="4"/>
  <c r="FU41" i="8" s="1"/>
  <c r="FU44" i="4"/>
  <c r="FU43" i="8" s="1"/>
  <c r="FU43" i="4"/>
  <c r="FU42" i="8" s="1"/>
  <c r="FU45" i="4"/>
  <c r="FU44" i="8" s="1"/>
  <c r="FV4" i="4"/>
  <c r="FV17" i="4"/>
  <c r="FV17" i="1" s="1"/>
  <c r="FV15" i="4"/>
  <c r="FV15" i="1" s="1"/>
  <c r="FV16" i="4"/>
  <c r="FV16" i="1" s="1"/>
  <c r="FV14" i="1"/>
  <c r="FS4" i="4"/>
  <c r="FS16" i="4"/>
  <c r="FS16" i="1" s="1"/>
  <c r="FS17" i="4"/>
  <c r="FS17" i="1" s="1"/>
  <c r="FS15" i="4"/>
  <c r="FS15" i="1" s="1"/>
  <c r="FS14" i="1"/>
  <c r="GC16" i="4"/>
  <c r="GC16" i="1" s="1"/>
  <c r="GC15" i="4"/>
  <c r="GC15" i="1" s="1"/>
  <c r="GC14" i="1"/>
  <c r="GC17" i="4"/>
  <c r="GC17" i="1" s="1"/>
  <c r="GC4" i="4"/>
  <c r="FU4" i="4"/>
  <c r="FU15" i="4"/>
  <c r="FU15" i="1" s="1"/>
  <c r="FU16" i="4"/>
  <c r="FU16" i="1" s="1"/>
  <c r="FU17" i="4"/>
  <c r="FU17" i="1" s="1"/>
  <c r="FU14" i="1"/>
  <c r="FV40" i="8"/>
  <c r="FV42" i="4"/>
  <c r="FV41" i="8" s="1"/>
  <c r="FV44" i="4"/>
  <c r="FV43" i="8" s="1"/>
  <c r="FV43" i="4"/>
  <c r="FV42" i="8" s="1"/>
  <c r="FV45" i="4"/>
  <c r="FV44" i="8" s="1"/>
  <c r="GE4" i="4"/>
  <c r="GE15" i="4"/>
  <c r="GE15" i="1" s="1"/>
  <c r="GE17" i="4"/>
  <c r="GE17" i="1" s="1"/>
  <c r="GE16" i="4"/>
  <c r="GE16" i="1" s="1"/>
  <c r="GE14" i="1"/>
  <c r="FR79" i="8"/>
  <c r="FR42" i="1"/>
  <c r="FR80" i="8" s="1"/>
  <c r="FR44" i="1"/>
  <c r="FR82" i="8" s="1"/>
  <c r="FR43" i="1"/>
  <c r="FR81" i="8" s="1"/>
  <c r="FR45" i="1"/>
  <c r="FR83" i="8" s="1"/>
  <c r="GF7" i="4"/>
  <c r="GF7" i="1" s="1"/>
  <c r="GF6" i="4"/>
  <c r="GF6" i="1" s="1"/>
  <c r="GF4" i="1"/>
  <c r="FQ40" i="8"/>
  <c r="FQ43" i="4"/>
  <c r="FQ42" i="8" s="1"/>
  <c r="FQ45" i="4"/>
  <c r="FQ44" i="8" s="1"/>
  <c r="FQ42" i="4"/>
  <c r="FQ41" i="8" s="1"/>
  <c r="FQ44" i="4"/>
  <c r="FQ43" i="8" s="1"/>
  <c r="FR4" i="4"/>
  <c r="FR16" i="4"/>
  <c r="FR16" i="1" s="1"/>
  <c r="FR17" i="4"/>
  <c r="FR17" i="1" s="1"/>
  <c r="FR15" i="4"/>
  <c r="FR15" i="1" s="1"/>
  <c r="FR14" i="1"/>
  <c r="FX79" i="8"/>
  <c r="FX43" i="1"/>
  <c r="FX81" i="8" s="1"/>
  <c r="FX45" i="1"/>
  <c r="FX83" i="8" s="1"/>
  <c r="FX42" i="1"/>
  <c r="FX80" i="8" s="1"/>
  <c r="FX44" i="1"/>
  <c r="FX82" i="8" s="1"/>
  <c r="GA16" i="4"/>
  <c r="GA16" i="1" s="1"/>
  <c r="GA15" i="4"/>
  <c r="GA15" i="1" s="1"/>
  <c r="GA17" i="4"/>
  <c r="GA17" i="1" s="1"/>
  <c r="GA14" i="1"/>
  <c r="GA4" i="4"/>
  <c r="FT79" i="8"/>
  <c r="FT42" i="1"/>
  <c r="FT80" i="8" s="1"/>
  <c r="FT44" i="1"/>
  <c r="FT82" i="8" s="1"/>
  <c r="FT43" i="1"/>
  <c r="FT81" i="8" s="1"/>
  <c r="FT45" i="1"/>
  <c r="FT83" i="8" s="1"/>
  <c r="GH15" i="4"/>
  <c r="GH15" i="1" s="1"/>
  <c r="FP79" i="8"/>
  <c r="FP43" i="1"/>
  <c r="FP81" i="8" s="1"/>
  <c r="FP45" i="1"/>
  <c r="FP83" i="8" s="1"/>
  <c r="FP42" i="1"/>
  <c r="FP80" i="8" s="1"/>
  <c r="FP44" i="1"/>
  <c r="FP82" i="8" s="1"/>
  <c r="GF5" i="4" l="1"/>
  <c r="GF5" i="1" s="1"/>
  <c r="GA6" i="4"/>
  <c r="GA6" i="1" s="1"/>
  <c r="GA5" i="4"/>
  <c r="GA5" i="1" s="1"/>
  <c r="GA7" i="4"/>
  <c r="GA7" i="1" s="1"/>
  <c r="GA4" i="1"/>
  <c r="FW5" i="4"/>
  <c r="FW5" i="1" s="1"/>
  <c r="FW7" i="4"/>
  <c r="FW7" i="1" s="1"/>
  <c r="FW6" i="4"/>
  <c r="FW6" i="1" s="1"/>
  <c r="FW4" i="1"/>
  <c r="GI6" i="4"/>
  <c r="GI6" i="1" s="1"/>
  <c r="GI5" i="4"/>
  <c r="GI5" i="1" s="1"/>
  <c r="GE5" i="4"/>
  <c r="GE5" i="1" s="1"/>
  <c r="GE7" i="4"/>
  <c r="GE7" i="1" s="1"/>
  <c r="GE6" i="4"/>
  <c r="GE6" i="1" s="1"/>
  <c r="GE4" i="1"/>
  <c r="FP5" i="4"/>
  <c r="FP5" i="1" s="1"/>
  <c r="FP7" i="4"/>
  <c r="FP7" i="1" s="1"/>
  <c r="FP6" i="4"/>
  <c r="FP6" i="1" s="1"/>
  <c r="FP4" i="1"/>
  <c r="FX5" i="4"/>
  <c r="FX5" i="1" s="1"/>
  <c r="FX7" i="4"/>
  <c r="FX7" i="1" s="1"/>
  <c r="FX6" i="4"/>
  <c r="FX6" i="1" s="1"/>
  <c r="FX4" i="1"/>
  <c r="GJ5" i="4"/>
  <c r="GJ5" i="1" s="1"/>
  <c r="GJ6" i="4"/>
  <c r="GJ6" i="1" s="1"/>
  <c r="FS6" i="4"/>
  <c r="FS6" i="1" s="1"/>
  <c r="FS5" i="4"/>
  <c r="FS5" i="1" s="1"/>
  <c r="FS7" i="4"/>
  <c r="FS7" i="1" s="1"/>
  <c r="FS4" i="1"/>
  <c r="FO5" i="4"/>
  <c r="FO5" i="1" s="1"/>
  <c r="FO7" i="4"/>
  <c r="FO7" i="1" s="1"/>
  <c r="FO6" i="4"/>
  <c r="FO6" i="1" s="1"/>
  <c r="FO4" i="1"/>
  <c r="FQ5" i="4"/>
  <c r="FQ5" i="1" s="1"/>
  <c r="FQ7" i="4"/>
  <c r="FQ7" i="1" s="1"/>
  <c r="FQ6" i="4"/>
  <c r="FQ6" i="1" s="1"/>
  <c r="FQ4" i="1"/>
  <c r="GB6" i="4"/>
  <c r="GB6" i="1" s="1"/>
  <c r="GB4" i="1"/>
  <c r="GB5" i="4"/>
  <c r="GB5" i="1" s="1"/>
  <c r="GB7" i="4"/>
  <c r="GB7" i="1" s="1"/>
  <c r="FV5" i="4"/>
  <c r="FV5" i="1" s="1"/>
  <c r="FV7" i="4"/>
  <c r="FV7" i="1" s="1"/>
  <c r="FV6" i="4"/>
  <c r="FV6" i="1" s="1"/>
  <c r="FV4" i="1"/>
  <c r="GH6" i="4"/>
  <c r="GH6" i="1" s="1"/>
  <c r="GH5" i="4"/>
  <c r="GH5" i="1" s="1"/>
  <c r="FR6" i="4"/>
  <c r="FR6" i="1" s="1"/>
  <c r="FR5" i="4"/>
  <c r="FR5" i="1" s="1"/>
  <c r="FR7" i="4"/>
  <c r="FR7" i="1" s="1"/>
  <c r="FR4" i="1"/>
  <c r="GD5" i="4"/>
  <c r="GD5" i="1" s="1"/>
  <c r="GD6" i="4"/>
  <c r="GD6" i="1" s="1"/>
  <c r="FU6" i="4"/>
  <c r="FU6" i="1" s="1"/>
  <c r="FU5" i="4"/>
  <c r="FU5" i="1" s="1"/>
  <c r="FU7" i="4"/>
  <c r="FU7" i="1" s="1"/>
  <c r="FU4" i="1"/>
  <c r="GC6" i="4"/>
  <c r="GC6" i="1" s="1"/>
  <c r="GC5" i="4"/>
  <c r="GC5" i="1" s="1"/>
  <c r="GC7" i="4"/>
  <c r="GC7" i="1" s="1"/>
  <c r="GC4" i="1"/>
  <c r="FT6" i="4"/>
  <c r="FT6" i="1" s="1"/>
  <c r="FT4" i="1"/>
  <c r="FT5" i="4"/>
  <c r="FT5" i="1" s="1"/>
  <c r="FT7" i="4"/>
  <c r="FT7" i="1" s="1"/>
  <c r="GG5" i="4"/>
  <c r="GG5" i="1" s="1"/>
  <c r="GG7" i="4"/>
  <c r="GG7" i="1" s="1"/>
  <c r="GG6" i="4"/>
  <c r="GG6" i="1" s="1"/>
  <c r="GG4" i="1"/>
  <c r="FY12" i="2" l="1"/>
  <c r="FY12" i="1" s="1"/>
  <c r="FY11" i="2"/>
  <c r="FY11" i="1" s="1"/>
  <c r="FY10" i="2"/>
  <c r="FY10" i="1" s="1"/>
  <c r="GK10" i="2"/>
  <c r="GK10" i="1" s="1"/>
  <c r="GK11" i="2"/>
  <c r="GK11" i="1" s="1"/>
  <c r="FY14" i="2"/>
  <c r="FY4" i="2" s="1"/>
  <c r="FY9" i="1"/>
  <c r="FY7" i="2" l="1"/>
  <c r="FY5" i="2"/>
  <c r="FY6" i="2"/>
  <c r="GK6" i="2"/>
  <c r="GK5" i="2"/>
  <c r="FY17" i="2"/>
  <c r="FY15" i="2"/>
  <c r="FY16" i="2"/>
  <c r="GK16" i="2"/>
  <c r="GK15" i="2"/>
  <c r="GL32" i="4" l="1"/>
  <c r="GL32" i="1" s="1"/>
  <c r="FZ33" i="4"/>
  <c r="FZ33" i="1" s="1"/>
  <c r="FZ32" i="4"/>
  <c r="FZ31" i="4"/>
  <c r="FZ31" i="1" s="1"/>
  <c r="FZ30" i="1"/>
  <c r="GL31" i="4"/>
  <c r="GL31" i="1" s="1"/>
  <c r="FZ20" i="4"/>
  <c r="GL21" i="4" l="1"/>
  <c r="GL21" i="1" s="1"/>
  <c r="FZ23" i="4"/>
  <c r="FZ23" i="1" s="1"/>
  <c r="FZ14" i="4"/>
  <c r="FZ21" i="4"/>
  <c r="FZ21" i="1" s="1"/>
  <c r="FZ20" i="1"/>
  <c r="FY31" i="4"/>
  <c r="FY31" i="1" s="1"/>
  <c r="GK32" i="4"/>
  <c r="GK32" i="1" s="1"/>
  <c r="FY32" i="4"/>
  <c r="FY30" i="1"/>
  <c r="FY33" i="4"/>
  <c r="FY33" i="1" s="1"/>
  <c r="GK31" i="4"/>
  <c r="GK31" i="1" s="1"/>
  <c r="FY20" i="4"/>
  <c r="FZ32" i="1"/>
  <c r="FZ22" i="4"/>
  <c r="FZ22" i="1" s="1"/>
  <c r="GL22" i="4"/>
  <c r="GL22" i="1" s="1"/>
  <c r="GK21" i="4" l="1"/>
  <c r="GK21" i="1" s="1"/>
  <c r="FY14" i="4"/>
  <c r="FY21" i="4"/>
  <c r="FY21" i="1" s="1"/>
  <c r="FY23" i="4"/>
  <c r="FY23" i="1" s="1"/>
  <c r="FY20" i="1"/>
  <c r="FZ16" i="4"/>
  <c r="FZ16" i="1" s="1"/>
  <c r="FZ15" i="4"/>
  <c r="FZ15" i="1" s="1"/>
  <c r="FZ17" i="4"/>
  <c r="FZ17" i="1" s="1"/>
  <c r="FZ14" i="1"/>
  <c r="FZ4" i="4"/>
  <c r="GL15" i="4"/>
  <c r="GL15" i="1" s="1"/>
  <c r="GL16" i="4"/>
  <c r="GL16" i="1" s="1"/>
  <c r="GK22" i="4"/>
  <c r="GK22" i="1" s="1"/>
  <c r="FY32" i="1"/>
  <c r="FY22" i="4"/>
  <c r="FY22" i="1" s="1"/>
  <c r="GL6" i="4" l="1"/>
  <c r="GL6" i="1" s="1"/>
  <c r="FZ6" i="4"/>
  <c r="FZ6" i="1" s="1"/>
  <c r="FZ5" i="4"/>
  <c r="FZ5" i="1" s="1"/>
  <c r="FZ7" i="4"/>
  <c r="FZ7" i="1" s="1"/>
  <c r="FZ4" i="1"/>
  <c r="GL5" i="4"/>
  <c r="GL5" i="1" s="1"/>
  <c r="FY15" i="4"/>
  <c r="FY15" i="1" s="1"/>
  <c r="FY17" i="4"/>
  <c r="FY17" i="1" s="1"/>
  <c r="FY16" i="4"/>
  <c r="FY16" i="1" s="1"/>
  <c r="GK15" i="4"/>
  <c r="GK15" i="1" s="1"/>
  <c r="GK16" i="4"/>
  <c r="GK16" i="1" s="1"/>
  <c r="FY4" i="4"/>
  <c r="FY14" i="1"/>
  <c r="GK6" i="4" l="1"/>
  <c r="GK6" i="1" s="1"/>
  <c r="GK5" i="4"/>
  <c r="GK5" i="1" s="1"/>
  <c r="FY5" i="4"/>
  <c r="FY5" i="1" s="1"/>
  <c r="FY7" i="4"/>
  <c r="FY7" i="1" s="1"/>
  <c r="FY6" i="4"/>
  <c r="FY6" i="1" s="1"/>
  <c r="FY4" i="1"/>
  <c r="FY36" i="2" l="1"/>
  <c r="FY37" i="2"/>
  <c r="FY38" i="2"/>
  <c r="FY11" i="8" s="1"/>
  <c r="FY41" i="2"/>
  <c r="FY39" i="2"/>
  <c r="FY8" i="8"/>
  <c r="FY12" i="8" l="1"/>
  <c r="FZ41" i="2"/>
  <c r="FZ36" i="2"/>
  <c r="FZ38" i="2"/>
  <c r="FZ11" i="8" s="1"/>
  <c r="FZ37" i="2"/>
  <c r="FZ8" i="8"/>
  <c r="FZ39" i="2"/>
  <c r="FY44" i="2"/>
  <c r="FY17" i="8" s="1"/>
  <c r="FY42" i="2"/>
  <c r="FY15" i="8" s="1"/>
  <c r="FY43" i="2"/>
  <c r="FY16" i="8" s="1"/>
  <c r="FY45" i="2"/>
  <c r="FY18" i="8" s="1"/>
  <c r="FY14" i="8"/>
  <c r="FY10" i="8"/>
  <c r="FY9" i="8"/>
  <c r="FZ12" i="8" l="1"/>
  <c r="FZ9" i="8"/>
  <c r="FZ10" i="8"/>
  <c r="FZ14" i="8"/>
  <c r="FZ45" i="2"/>
  <c r="FZ18" i="8" s="1"/>
  <c r="FZ42" i="2"/>
  <c r="FZ15" i="8" s="1"/>
  <c r="FZ43" i="2"/>
  <c r="FZ16" i="8" s="1"/>
  <c r="FZ44" i="2"/>
  <c r="FZ17" i="8" s="1"/>
  <c r="GA38" i="2"/>
  <c r="GA11" i="8" s="1"/>
  <c r="GA8" i="8"/>
  <c r="GA41" i="2"/>
  <c r="GA36" i="2"/>
  <c r="GA37" i="2"/>
  <c r="GA39" i="2"/>
  <c r="GA45" i="2" l="1"/>
  <c r="GA18" i="8" s="1"/>
  <c r="GA14" i="8"/>
  <c r="GA43" i="2"/>
  <c r="GA16" i="8" s="1"/>
  <c r="GA42" i="2"/>
  <c r="GA15" i="8" s="1"/>
  <c r="GA44" i="2"/>
  <c r="GA17" i="8" s="1"/>
  <c r="GA10" i="8"/>
  <c r="GA9" i="8"/>
  <c r="GB38" i="2"/>
  <c r="GB11" i="8" s="1"/>
  <c r="GB41" i="2"/>
  <c r="GB39" i="2"/>
  <c r="GB37" i="2"/>
  <c r="GB8" i="8"/>
  <c r="GB36" i="2"/>
  <c r="GA12" i="8"/>
  <c r="GB12" i="8" l="1"/>
  <c r="GB9" i="8"/>
  <c r="GB10" i="8"/>
  <c r="GC37" i="2"/>
  <c r="GC8" i="8"/>
  <c r="GC38" i="2"/>
  <c r="GC11" i="8" s="1"/>
  <c r="GC39" i="2"/>
  <c r="GC36" i="2"/>
  <c r="GC41" i="2"/>
  <c r="GB43" i="2"/>
  <c r="GB16" i="8" s="1"/>
  <c r="GB14" i="8"/>
  <c r="GB44" i="2"/>
  <c r="GB17" i="8" s="1"/>
  <c r="GB45" i="2"/>
  <c r="GB18" i="8" s="1"/>
  <c r="GB42" i="2"/>
  <c r="GB15" i="8" s="1"/>
  <c r="GC10" i="8" l="1"/>
  <c r="GD37" i="2"/>
  <c r="GD39" i="2"/>
  <c r="GD8" i="8"/>
  <c r="GD41" i="2"/>
  <c r="GD38" i="2"/>
  <c r="GD11" i="8" s="1"/>
  <c r="GD36" i="2"/>
  <c r="GC45" i="2"/>
  <c r="GC18" i="8" s="1"/>
  <c r="GC43" i="2"/>
  <c r="GC16" i="8" s="1"/>
  <c r="GC42" i="2"/>
  <c r="GC15" i="8" s="1"/>
  <c r="GC44" i="2"/>
  <c r="GC17" i="8" s="1"/>
  <c r="GC14" i="8"/>
  <c r="GC9" i="8"/>
  <c r="GC12" i="8"/>
  <c r="GE36" i="2" l="1"/>
  <c r="GE38" i="2"/>
  <c r="GE11" i="8" s="1"/>
  <c r="GE37" i="2"/>
  <c r="GE41" i="2"/>
  <c r="GE8" i="8"/>
  <c r="GE39" i="2"/>
  <c r="GD12" i="8"/>
  <c r="GD10" i="8"/>
  <c r="GD9" i="8"/>
  <c r="GD43" i="2"/>
  <c r="GD16" i="8" s="1"/>
  <c r="GD14" i="8"/>
  <c r="GD45" i="2"/>
  <c r="GD18" i="8" s="1"/>
  <c r="GD42" i="2"/>
  <c r="GD15" i="8" s="1"/>
  <c r="GD44" i="2"/>
  <c r="GD17" i="8" s="1"/>
  <c r="GE12" i="8" l="1"/>
  <c r="GE43" i="2"/>
  <c r="GE16" i="8" s="1"/>
  <c r="GE42" i="2"/>
  <c r="GE15" i="8" s="1"/>
  <c r="GE44" i="2"/>
  <c r="GE17" i="8" s="1"/>
  <c r="GE14" i="8"/>
  <c r="GE45" i="2"/>
  <c r="GE18" i="8" s="1"/>
  <c r="GF41" i="2"/>
  <c r="GF39" i="2"/>
  <c r="GF8" i="8"/>
  <c r="GF38" i="2"/>
  <c r="GF11" i="8" s="1"/>
  <c r="GF36" i="2"/>
  <c r="GF37" i="2"/>
  <c r="GE10" i="8"/>
  <c r="GE9" i="8"/>
  <c r="GF45" i="2" l="1"/>
  <c r="GF18" i="8" s="1"/>
  <c r="GF44" i="2"/>
  <c r="GF17" i="8" s="1"/>
  <c r="GF14" i="8"/>
  <c r="GF43" i="2"/>
  <c r="GF16" i="8" s="1"/>
  <c r="GF42" i="2"/>
  <c r="GF15" i="8" s="1"/>
  <c r="GG36" i="2"/>
  <c r="GG37" i="2"/>
  <c r="GG38" i="2"/>
  <c r="GG11" i="8" s="1"/>
  <c r="GG39" i="2"/>
  <c r="GG8" i="8"/>
  <c r="GG41" i="2"/>
  <c r="GF9" i="8"/>
  <c r="GF10" i="8"/>
  <c r="GF12" i="8"/>
  <c r="GG10" i="8" l="1"/>
  <c r="GG9" i="8"/>
  <c r="GG45" i="2"/>
  <c r="GG18" i="8" s="1"/>
  <c r="GG44" i="2"/>
  <c r="GG17" i="8" s="1"/>
  <c r="GG43" i="2"/>
  <c r="GG16" i="8" s="1"/>
  <c r="GG14" i="8"/>
  <c r="GG42" i="2"/>
  <c r="GG15" i="8" s="1"/>
  <c r="GH36" i="2"/>
  <c r="GH41" i="2"/>
  <c r="GH37" i="2"/>
  <c r="GH38" i="2"/>
  <c r="GH11" i="8" s="1"/>
  <c r="GH8" i="8"/>
  <c r="GH39" i="2"/>
  <c r="GG12" i="8"/>
  <c r="GH12" i="8" l="1"/>
  <c r="GH10" i="8"/>
  <c r="GH42" i="2"/>
  <c r="GH15" i="8" s="1"/>
  <c r="GH14" i="8"/>
  <c r="GH45" i="2"/>
  <c r="GH18" i="8" s="1"/>
  <c r="GH43" i="2"/>
  <c r="GH16" i="8" s="1"/>
  <c r="GH44" i="2"/>
  <c r="GH17" i="8" s="1"/>
  <c r="GH9" i="8"/>
  <c r="GI38" i="2"/>
  <c r="GI11" i="8" s="1"/>
  <c r="GI8" i="8"/>
  <c r="GI37" i="2"/>
  <c r="GI41" i="2"/>
  <c r="GI39" i="2"/>
  <c r="GI36" i="2"/>
  <c r="GI12" i="8" l="1"/>
  <c r="GI10" i="8"/>
  <c r="GJ36" i="2"/>
  <c r="GJ41" i="2"/>
  <c r="GJ38" i="2"/>
  <c r="GJ37" i="2"/>
  <c r="GJ39" i="2"/>
  <c r="GI42" i="2"/>
  <c r="GI15" i="8" s="1"/>
  <c r="GI14" i="8"/>
  <c r="GI44" i="2"/>
  <c r="GI17" i="8" s="1"/>
  <c r="GI43" i="2"/>
  <c r="GI16" i="8" s="1"/>
  <c r="GI45" i="2"/>
  <c r="GI18" i="8" s="1"/>
  <c r="GI9" i="8"/>
  <c r="GJ44" i="2" l="1"/>
  <c r="GJ43" i="2"/>
  <c r="GJ42" i="2"/>
  <c r="GJ45" i="2"/>
  <c r="GK37" i="2"/>
  <c r="GK38" i="2"/>
  <c r="GK41" i="2"/>
  <c r="GK36" i="2"/>
  <c r="GK39" i="2"/>
  <c r="GL37" i="2" l="1"/>
  <c r="GL41" i="2"/>
  <c r="GL38" i="2"/>
  <c r="GL36" i="2"/>
  <c r="GL39" i="2"/>
  <c r="GK45" i="2"/>
  <c r="GK42" i="2"/>
  <c r="GK44" i="2"/>
  <c r="GK43" i="2"/>
  <c r="GL42" i="2" l="1"/>
  <c r="GL44" i="2"/>
  <c r="GL43" i="2"/>
  <c r="GL45" i="2"/>
  <c r="FY34" i="8" l="1"/>
  <c r="FY36" i="4"/>
  <c r="FY39" i="4"/>
  <c r="FY37" i="4"/>
  <c r="FY38" i="4"/>
  <c r="FY37" i="8" s="1"/>
  <c r="FY41" i="4"/>
  <c r="FY35" i="1"/>
  <c r="FY38" i="1" l="1"/>
  <c r="FY76" i="8" s="1"/>
  <c r="FY73" i="8"/>
  <c r="FY41" i="1"/>
  <c r="FZ36" i="4"/>
  <c r="FZ39" i="4"/>
  <c r="FZ37" i="4"/>
  <c r="FZ38" i="4"/>
  <c r="FZ37" i="8" s="1"/>
  <c r="FZ34" i="8"/>
  <c r="FZ41" i="4"/>
  <c r="FZ35" i="1"/>
  <c r="FY40" i="8"/>
  <c r="FY43" i="4"/>
  <c r="FY42" i="8" s="1"/>
  <c r="FY45" i="4"/>
  <c r="FY44" i="8" s="1"/>
  <c r="FY42" i="4"/>
  <c r="FY41" i="8" s="1"/>
  <c r="FY44" i="4"/>
  <c r="FY43" i="8" s="1"/>
  <c r="FY36" i="8"/>
  <c r="FY37" i="1"/>
  <c r="FY75" i="8" s="1"/>
  <c r="FY38" i="8"/>
  <c r="FZ39" i="1"/>
  <c r="FZ77" i="8" s="1"/>
  <c r="FY35" i="8"/>
  <c r="FY36" i="1"/>
  <c r="FY74" i="8" s="1"/>
  <c r="GK42" i="1" l="1"/>
  <c r="GK43" i="1"/>
  <c r="FZ36" i="8"/>
  <c r="FZ37" i="1"/>
  <c r="FZ75" i="8" s="1"/>
  <c r="FZ38" i="8"/>
  <c r="GA39" i="1"/>
  <c r="GA77" i="8" s="1"/>
  <c r="FZ35" i="8"/>
  <c r="FZ36" i="1"/>
  <c r="FZ74" i="8" s="1"/>
  <c r="FY43" i="1"/>
  <c r="FY81" i="8" s="1"/>
  <c r="FY45" i="1"/>
  <c r="FY83" i="8" s="1"/>
  <c r="FY42" i="1"/>
  <c r="FY80" i="8" s="1"/>
  <c r="FY44" i="1"/>
  <c r="FY82" i="8" s="1"/>
  <c r="FY79" i="8"/>
  <c r="GA39" i="4"/>
  <c r="GA34" i="8"/>
  <c r="GA36" i="4"/>
  <c r="GA37" i="4"/>
  <c r="GA38" i="4"/>
  <c r="GA37" i="8" s="1"/>
  <c r="GA41" i="4"/>
  <c r="GA35" i="1"/>
  <c r="FZ73" i="8"/>
  <c r="FZ38" i="1"/>
  <c r="FZ76" i="8" s="1"/>
  <c r="FZ41" i="1"/>
  <c r="FZ40" i="8"/>
  <c r="FZ43" i="4"/>
  <c r="FZ42" i="8" s="1"/>
  <c r="FZ45" i="4"/>
  <c r="FZ44" i="8" s="1"/>
  <c r="FZ42" i="4"/>
  <c r="FZ41" i="8" s="1"/>
  <c r="FZ44" i="4"/>
  <c r="FZ43" i="8" s="1"/>
  <c r="GL42" i="1" l="1"/>
  <c r="GL43" i="1"/>
  <c r="GB36" i="4"/>
  <c r="GB37" i="4"/>
  <c r="GB39" i="4"/>
  <c r="GB38" i="4"/>
  <c r="GB37" i="8" s="1"/>
  <c r="GB34" i="8"/>
  <c r="GB41" i="4"/>
  <c r="GB35" i="1"/>
  <c r="GA36" i="8"/>
  <c r="GA37" i="1"/>
  <c r="GA75" i="8" s="1"/>
  <c r="GA35" i="8"/>
  <c r="GA36" i="1"/>
  <c r="GA74" i="8" s="1"/>
  <c r="FZ79" i="8"/>
  <c r="FZ42" i="1"/>
  <c r="FZ80" i="8" s="1"/>
  <c r="FZ44" i="1"/>
  <c r="FZ82" i="8" s="1"/>
  <c r="FZ45" i="1"/>
  <c r="FZ83" i="8" s="1"/>
  <c r="FZ43" i="1"/>
  <c r="FZ81" i="8" s="1"/>
  <c r="GA38" i="8"/>
  <c r="GB39" i="1"/>
  <c r="GB77" i="8" s="1"/>
  <c r="GA38" i="1"/>
  <c r="GA76" i="8" s="1"/>
  <c r="GA73" i="8"/>
  <c r="GA41" i="1"/>
  <c r="GA44" i="4"/>
  <c r="GA43" i="8" s="1"/>
  <c r="GA40" i="8"/>
  <c r="GA43" i="4"/>
  <c r="GA42" i="8" s="1"/>
  <c r="GA45" i="4"/>
  <c r="GA44" i="8" s="1"/>
  <c r="GA42" i="4"/>
  <c r="GA41" i="8" s="1"/>
  <c r="GB38" i="1" l="1"/>
  <c r="GB76" i="8" s="1"/>
  <c r="GB73" i="8"/>
  <c r="GB41" i="1"/>
  <c r="GB45" i="4"/>
  <c r="GB44" i="8" s="1"/>
  <c r="GB40" i="8"/>
  <c r="GB42" i="4"/>
  <c r="GB41" i="8" s="1"/>
  <c r="GB44" i="4"/>
  <c r="GB43" i="8" s="1"/>
  <c r="GB43" i="4"/>
  <c r="GB42" i="8" s="1"/>
  <c r="GA79" i="8"/>
  <c r="GA43" i="1"/>
  <c r="GA81" i="8" s="1"/>
  <c r="GA45" i="1"/>
  <c r="GA83" i="8" s="1"/>
  <c r="GA44" i="1"/>
  <c r="GA82" i="8" s="1"/>
  <c r="GA42" i="1"/>
  <c r="GA80" i="8" s="1"/>
  <c r="GC36" i="4"/>
  <c r="GC37" i="4"/>
  <c r="GC39" i="4"/>
  <c r="GC38" i="4"/>
  <c r="GC37" i="8" s="1"/>
  <c r="GC34" i="8"/>
  <c r="GC41" i="4"/>
  <c r="GC35" i="1"/>
  <c r="GB38" i="8"/>
  <c r="GC39" i="1"/>
  <c r="GC77" i="8" s="1"/>
  <c r="GB36" i="8"/>
  <c r="GB37" i="1"/>
  <c r="GB75" i="8" s="1"/>
  <c r="GB35" i="8"/>
  <c r="GB36" i="1"/>
  <c r="GB74" i="8" s="1"/>
  <c r="GC36" i="8" l="1"/>
  <c r="GC37" i="1"/>
  <c r="GC75" i="8" s="1"/>
  <c r="GC35" i="8"/>
  <c r="GC36" i="1"/>
  <c r="GC74" i="8" s="1"/>
  <c r="GC73" i="8"/>
  <c r="GC38" i="1"/>
  <c r="GC76" i="8" s="1"/>
  <c r="GC41" i="1"/>
  <c r="GD38" i="4"/>
  <c r="GD37" i="8" s="1"/>
  <c r="GD36" i="4"/>
  <c r="GD37" i="4"/>
  <c r="GD39" i="4"/>
  <c r="GD34" i="8"/>
  <c r="GD41" i="4"/>
  <c r="GD35" i="1"/>
  <c r="GC44" i="4"/>
  <c r="GC43" i="8" s="1"/>
  <c r="GC43" i="4"/>
  <c r="GC42" i="8" s="1"/>
  <c r="GC45" i="4"/>
  <c r="GC44" i="8" s="1"/>
  <c r="GC40" i="8"/>
  <c r="GC42" i="4"/>
  <c r="GC41" i="8" s="1"/>
  <c r="GB79" i="8"/>
  <c r="GB42" i="1"/>
  <c r="GB80" i="8" s="1"/>
  <c r="GB44" i="1"/>
  <c r="GB82" i="8" s="1"/>
  <c r="GB43" i="1"/>
  <c r="GB81" i="8" s="1"/>
  <c r="GB45" i="1"/>
  <c r="GB83" i="8" s="1"/>
  <c r="GC38" i="8"/>
  <c r="GD39" i="1"/>
  <c r="GD77" i="8" s="1"/>
  <c r="GC42" i="1" l="1"/>
  <c r="GC80" i="8" s="1"/>
  <c r="GC44" i="1"/>
  <c r="GC82" i="8" s="1"/>
  <c r="GC43" i="1"/>
  <c r="GC81" i="8" s="1"/>
  <c r="GC45" i="1"/>
  <c r="GC83" i="8" s="1"/>
  <c r="GC79" i="8"/>
  <c r="GE38" i="4"/>
  <c r="GE37" i="8" s="1"/>
  <c r="GE36" i="4"/>
  <c r="GE37" i="4"/>
  <c r="GE39" i="4"/>
  <c r="GE34" i="8"/>
  <c r="GE41" i="4"/>
  <c r="GE35" i="1"/>
  <c r="GD45" i="4"/>
  <c r="GD44" i="8" s="1"/>
  <c r="GD40" i="8"/>
  <c r="GD42" i="4"/>
  <c r="GD41" i="8" s="1"/>
  <c r="GD44" i="4"/>
  <c r="GD43" i="8" s="1"/>
  <c r="GD43" i="4"/>
  <c r="GD42" i="8" s="1"/>
  <c r="GD38" i="8"/>
  <c r="GE39" i="1"/>
  <c r="GE77" i="8" s="1"/>
  <c r="GD41" i="1"/>
  <c r="GD38" i="1"/>
  <c r="GD76" i="8" s="1"/>
  <c r="GD73" i="8"/>
  <c r="GD36" i="8"/>
  <c r="GD37" i="1"/>
  <c r="GD75" i="8" s="1"/>
  <c r="GD35" i="8"/>
  <c r="GD36" i="1"/>
  <c r="GD74" i="8" s="1"/>
  <c r="GE35" i="8" l="1"/>
  <c r="GE36" i="1"/>
  <c r="GE74" i="8" s="1"/>
  <c r="GF38" i="4"/>
  <c r="GF37" i="8" s="1"/>
  <c r="GF36" i="4"/>
  <c r="GF37" i="4"/>
  <c r="GF39" i="4"/>
  <c r="GG39" i="1" s="1"/>
  <c r="GF34" i="8"/>
  <c r="GF41" i="4"/>
  <c r="GF35" i="1"/>
  <c r="GD79" i="8"/>
  <c r="GD45" i="1"/>
  <c r="GD83" i="8" s="1"/>
  <c r="GD44" i="1"/>
  <c r="GD82" i="8" s="1"/>
  <c r="GD43" i="1"/>
  <c r="GD81" i="8" s="1"/>
  <c r="GD42" i="1"/>
  <c r="GD80" i="8" s="1"/>
  <c r="GE38" i="1"/>
  <c r="GE76" i="8" s="1"/>
  <c r="GE73" i="8"/>
  <c r="GE41" i="1"/>
  <c r="GE44" i="4"/>
  <c r="GE43" i="8" s="1"/>
  <c r="GE45" i="4"/>
  <c r="GE44" i="8" s="1"/>
  <c r="GE43" i="4"/>
  <c r="GE42" i="8" s="1"/>
  <c r="GE40" i="8"/>
  <c r="GE42" i="4"/>
  <c r="GE41" i="8" s="1"/>
  <c r="GE36" i="8"/>
  <c r="GE37" i="1"/>
  <c r="GE75" i="8" s="1"/>
  <c r="GE38" i="8"/>
  <c r="GF39" i="1"/>
  <c r="GG39" i="4" l="1"/>
  <c r="GH39" i="1" s="1"/>
  <c r="GG36" i="4"/>
  <c r="GG37" i="4"/>
  <c r="GG38" i="4"/>
  <c r="GG37" i="8" s="1"/>
  <c r="GG34" i="8"/>
  <c r="GG41" i="4"/>
  <c r="GG35" i="1"/>
  <c r="GF43" i="4"/>
  <c r="GF42" i="8" s="1"/>
  <c r="GF45" i="4"/>
  <c r="GF44" i="8" s="1"/>
  <c r="GF44" i="4"/>
  <c r="GF43" i="8" s="1"/>
  <c r="GF42" i="4"/>
  <c r="GF41" i="8" s="1"/>
  <c r="GF40" i="8"/>
  <c r="GF35" i="8"/>
  <c r="GF36" i="1"/>
  <c r="GF74" i="8" s="1"/>
  <c r="GF36" i="8"/>
  <c r="GF37" i="1"/>
  <c r="GF75" i="8" s="1"/>
  <c r="GE79" i="8"/>
  <c r="GE42" i="1"/>
  <c r="GE80" i="8" s="1"/>
  <c r="GE44" i="1"/>
  <c r="GE82" i="8" s="1"/>
  <c r="GE45" i="1"/>
  <c r="GE83" i="8" s="1"/>
  <c r="GE43" i="1"/>
  <c r="GE81" i="8" s="1"/>
  <c r="GF38" i="1"/>
  <c r="GF76" i="8" s="1"/>
  <c r="GF41" i="1"/>
  <c r="GF73" i="8"/>
  <c r="GH36" i="4" l="1"/>
  <c r="GH37" i="4"/>
  <c r="GH39" i="4"/>
  <c r="GI39" i="1" s="1"/>
  <c r="GH38" i="4"/>
  <c r="GH37" i="8" s="1"/>
  <c r="GH34" i="8"/>
  <c r="GH41" i="4"/>
  <c r="GH35" i="1"/>
  <c r="GF79" i="8"/>
  <c r="GF45" i="1"/>
  <c r="GF83" i="8" s="1"/>
  <c r="GF44" i="1"/>
  <c r="GF82" i="8" s="1"/>
  <c r="GF43" i="1"/>
  <c r="GF81" i="8" s="1"/>
  <c r="GF42" i="1"/>
  <c r="GF80" i="8" s="1"/>
  <c r="GG38" i="1"/>
  <c r="GG76" i="8" s="1"/>
  <c r="GG73" i="8"/>
  <c r="GG41" i="1"/>
  <c r="GG43" i="4"/>
  <c r="GG42" i="8" s="1"/>
  <c r="GG45" i="4"/>
  <c r="GG44" i="8" s="1"/>
  <c r="GG42" i="4"/>
  <c r="GG41" i="8" s="1"/>
  <c r="GG44" i="4"/>
  <c r="GG43" i="8" s="1"/>
  <c r="GG40" i="8"/>
  <c r="GG36" i="8"/>
  <c r="GG37" i="1"/>
  <c r="GG75" i="8" s="1"/>
  <c r="GG35" i="8"/>
  <c r="GG36" i="1"/>
  <c r="GG74" i="8" s="1"/>
  <c r="GG79" i="8" l="1"/>
  <c r="GG43" i="1"/>
  <c r="GG81" i="8" s="1"/>
  <c r="GG45" i="1"/>
  <c r="GG83" i="8" s="1"/>
  <c r="GG42" i="1"/>
  <c r="GG80" i="8" s="1"/>
  <c r="GG44" i="1"/>
  <c r="GG82" i="8" s="1"/>
  <c r="GH38" i="1"/>
  <c r="GH76" i="8" s="1"/>
  <c r="GH73" i="8"/>
  <c r="GH41" i="1"/>
  <c r="GH35" i="8"/>
  <c r="GH36" i="1"/>
  <c r="GH74" i="8" s="1"/>
  <c r="GH40" i="8"/>
  <c r="GH45" i="4"/>
  <c r="GH44" i="8" s="1"/>
  <c r="GH44" i="4"/>
  <c r="GH43" i="8" s="1"/>
  <c r="GH42" i="4"/>
  <c r="GH41" i="8" s="1"/>
  <c r="GH43" i="4"/>
  <c r="GH42" i="8" s="1"/>
  <c r="GI39" i="4"/>
  <c r="GJ39" i="1" s="1"/>
  <c r="GI34" i="8"/>
  <c r="GI36" i="4"/>
  <c r="GI37" i="4"/>
  <c r="GI41" i="4"/>
  <c r="GI38" i="4"/>
  <c r="GI37" i="8" s="1"/>
  <c r="GI35" i="1"/>
  <c r="GH36" i="8"/>
  <c r="GH37" i="1"/>
  <c r="GH75" i="8" s="1"/>
  <c r="GI38" i="1" l="1"/>
  <c r="GI76" i="8" s="1"/>
  <c r="GI41" i="1"/>
  <c r="GI73" i="8"/>
  <c r="GI45" i="4"/>
  <c r="GI44" i="8" s="1"/>
  <c r="GI44" i="4"/>
  <c r="GI43" i="8" s="1"/>
  <c r="GI40" i="8"/>
  <c r="GI43" i="4"/>
  <c r="GI42" i="8" s="1"/>
  <c r="GI42" i="4"/>
  <c r="GI41" i="8" s="1"/>
  <c r="GH44" i="1"/>
  <c r="GH82" i="8" s="1"/>
  <c r="GH45" i="1"/>
  <c r="GH83" i="8" s="1"/>
  <c r="GH43" i="1"/>
  <c r="GH81" i="8" s="1"/>
  <c r="GH79" i="8"/>
  <c r="GH42" i="1"/>
  <c r="GH80" i="8" s="1"/>
  <c r="GI36" i="8"/>
  <c r="GI37" i="1"/>
  <c r="GI75" i="8" s="1"/>
  <c r="GI35" i="8"/>
  <c r="GI36" i="1"/>
  <c r="GI74" i="8" s="1"/>
  <c r="GJ36" i="4"/>
  <c r="GJ36" i="1" s="1"/>
  <c r="GJ37" i="4"/>
  <c r="GJ37" i="1" s="1"/>
  <c r="GJ39" i="4"/>
  <c r="GK39" i="1" s="1"/>
  <c r="GJ38" i="4"/>
  <c r="GJ41" i="4"/>
  <c r="GJ35" i="1"/>
  <c r="GJ38" i="1" l="1"/>
  <c r="GJ41" i="1"/>
  <c r="GJ45" i="4"/>
  <c r="GJ44" i="4"/>
  <c r="GJ42" i="4"/>
  <c r="GJ43" i="4"/>
  <c r="GK37" i="4"/>
  <c r="GK37" i="1" s="1"/>
  <c r="GK39" i="4"/>
  <c r="GL39" i="1" s="1"/>
  <c r="GK38" i="4"/>
  <c r="GK36" i="4"/>
  <c r="GK36" i="1" s="1"/>
  <c r="GK41" i="4"/>
  <c r="GI79" i="8"/>
  <c r="GI45" i="1"/>
  <c r="GI83" i="8" s="1"/>
  <c r="GI44" i="1"/>
  <c r="GI82" i="8" s="1"/>
  <c r="GI42" i="1"/>
  <c r="GI80" i="8" s="1"/>
  <c r="GI43" i="1"/>
  <c r="GI81" i="8" s="1"/>
  <c r="GL36" i="4" l="1"/>
  <c r="GL36" i="1" s="1"/>
  <c r="GL37" i="4"/>
  <c r="GL37" i="1" s="1"/>
  <c r="GL39" i="4"/>
  <c r="GL38" i="4"/>
  <c r="GL41" i="4"/>
  <c r="GK44" i="4"/>
  <c r="GK45" i="4"/>
  <c r="GK42" i="4"/>
  <c r="GK43" i="4"/>
  <c r="GJ45" i="1"/>
  <c r="GJ44" i="1"/>
  <c r="GJ42" i="1"/>
  <c r="GJ43" i="1"/>
  <c r="GL44" i="4" l="1"/>
  <c r="GL45" i="4"/>
  <c r="GL43" i="4"/>
  <c r="GL42" i="4"/>
</calcChain>
</file>

<file path=xl/sharedStrings.xml><?xml version="1.0" encoding="utf-8"?>
<sst xmlns="http://schemas.openxmlformats.org/spreadsheetml/2006/main" count="623" uniqueCount="67">
  <si>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</si>
  <si>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</si>
  <si>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</si>
  <si>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</si>
  <si>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</si>
  <si>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</si>
  <si>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</si>
  <si>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</si>
  <si>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</si>
  <si>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</si>
  <si>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</si>
  <si>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</si>
  <si>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</si>
  <si>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</si>
  <si>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</si>
  <si>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</si>
  <si>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</si>
  <si>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</si>
  <si>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</si>
  <si>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</si>
  <si>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</si>
  <si>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</si>
  <si>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</si>
  <si>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</si>
  <si>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</si>
  <si>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</si>
  <si>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</si>
  <si>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</si>
  <si>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</si>
  <si>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</si>
  <si>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</si>
  <si>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</si>
  <si>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</si>
  <si>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</si>
  <si>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</si>
  <si>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</si>
  <si>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</si>
  <si>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</si>
  <si>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</si>
  <si>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</si>
  <si>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</si>
  <si>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</si>
  <si>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</si>
  <si>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</si>
  <si>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</si>
  <si>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</si>
  <si>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</si>
  <si>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</si>
  <si>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</si>
  <si>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</si>
  <si>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</si>
  <si>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</si>
  <si>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INVENTORIES (Month End, Thousand Barrels)</t>
  </si>
  <si>
    <t>(Month End, Thousand Barrels)</t>
  </si>
  <si>
    <t>Weekly inventory data '14-'18</t>
  </si>
  <si>
    <t>Week</t>
  </si>
  <si>
    <t>US</t>
  </si>
  <si>
    <t>Avg '14-'18</t>
  </si>
  <si>
    <t>Max '14-'18</t>
  </si>
  <si>
    <t>Min '14-'18</t>
  </si>
  <si>
    <t>Update here by following link by double clicking on the yellow cell address</t>
  </si>
  <si>
    <t>Update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</si>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</sst>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2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0" fillId="0" borderId="0"/>
    <xf numFmtId="38" fontId="9" fillId="0" borderId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322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9" fillId="0" borderId="0" xfId="0" applyNumberFormat="1" applyFont="1" applyFill="1"/>
    <xf numFmtId="3" fontId="39" fillId="0" borderId="0" xfId="1" applyNumberFormat="1" applyFont="1" applyFill="1" applyBorder="1"/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0" fillId="0" borderId="0" xfId="1" applyNumberFormat="1" applyFont="1" applyFill="1" applyBorder="1"/>
    <xf numFmtId="167" fontId="40" fillId="0" borderId="0" xfId="1" applyNumberFormat="1" applyFont="1" applyFill="1"/>
    <xf numFmtId="167" fontId="39" fillId="0" borderId="3" xfId="0" applyNumberFormat="1" applyFont="1" applyFill="1" applyBorder="1"/>
    <xf numFmtId="167" fontId="39" fillId="0" borderId="0" xfId="0" applyNumberFormat="1" applyFont="1" applyFill="1"/>
    <xf numFmtId="167" fontId="39" fillId="0" borderId="0" xfId="1" applyNumberFormat="1" applyFont="1" applyFill="1" applyBorder="1"/>
    <xf numFmtId="0" fontId="40" fillId="0" borderId="0" xfId="0" applyFont="1" applyFill="1"/>
    <xf numFmtId="165" fontId="39" fillId="0" borderId="0" xfId="0" applyNumberFormat="1" applyFont="1" applyFill="1" applyBorder="1" applyAlignment="1">
      <alignment horizontal="center"/>
    </xf>
    <xf numFmtId="3" fontId="41" fillId="0" borderId="0" xfId="1" applyNumberFormat="1" applyFont="1" applyFill="1"/>
    <xf numFmtId="0" fontId="42" fillId="0" borderId="0" xfId="0" applyFont="1"/>
    <xf numFmtId="165" fontId="39" fillId="0" borderId="0" xfId="0" applyNumberFormat="1" applyFont="1" applyFill="1" applyAlignment="1">
      <alignment horizontal="center"/>
    </xf>
    <xf numFmtId="3" fontId="39" fillId="0" borderId="0" xfId="1" applyNumberFormat="1" applyFont="1" applyFill="1"/>
    <xf numFmtId="3" fontId="39" fillId="0" borderId="2" xfId="1" applyNumberFormat="1" applyFont="1" applyFill="1" applyBorder="1"/>
    <xf numFmtId="3" fontId="40" fillId="3" borderId="1" xfId="1" applyNumberFormat="1" applyFont="1" applyFill="1" applyBorder="1"/>
    <xf numFmtId="167" fontId="40" fillId="0" borderId="0" xfId="1" applyNumberFormat="1" applyFont="1" applyFill="1" applyBorder="1"/>
    <xf numFmtId="0" fontId="40" fillId="0" borderId="0" xfId="0" applyFont="1" applyFill="1" applyBorder="1"/>
    <xf numFmtId="168" fontId="39" fillId="0" borderId="0" xfId="0" applyNumberFormat="1" applyFont="1" applyAlignment="1">
      <alignment horizontal="center"/>
    </xf>
    <xf numFmtId="0" fontId="40" fillId="3" borderId="0" xfId="0" applyFont="1" applyFill="1"/>
    <xf numFmtId="0" fontId="40" fillId="0" borderId="0" xfId="0" applyFont="1"/>
    <xf numFmtId="167" fontId="39" fillId="0" borderId="0" xfId="1" applyNumberFormat="1" applyFont="1" applyFill="1"/>
    <xf numFmtId="164" fontId="39" fillId="0" borderId="0" xfId="1" applyNumberFormat="1" applyFont="1" applyFill="1"/>
    <xf numFmtId="166" fontId="39" fillId="0" borderId="0" xfId="1" applyNumberFormat="1" applyFont="1" applyFill="1"/>
    <xf numFmtId="164" fontId="43" fillId="0" borderId="0" xfId="1" applyNumberFormat="1" applyFont="1" applyFill="1"/>
    <xf numFmtId="164" fontId="39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39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39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5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6" fillId="0" borderId="0" xfId="0" applyFont="1"/>
    <xf numFmtId="1" fontId="47" fillId="0" borderId="0" xfId="0" applyNumberFormat="1" applyFont="1" applyAlignment="1">
      <alignment horizontal="right"/>
    </xf>
    <xf numFmtId="169" fontId="48" fillId="0" borderId="0" xfId="0" applyNumberFormat="1" applyFont="1" applyAlignment="1">
      <alignment horizontal="right"/>
    </xf>
    <xf numFmtId="0" fontId="48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1" fillId="0" borderId="0" xfId="0" applyNumberFormat="1" applyFont="1" applyFill="1" applyAlignment="1">
      <alignment horizontal="center"/>
    </xf>
    <xf numFmtId="3" fontId="51" fillId="0" borderId="0" xfId="1" applyNumberFormat="1" applyFont="1" applyFill="1"/>
    <xf numFmtId="3" fontId="51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1" fillId="0" borderId="0" xfId="1" applyNumberFormat="1" applyFont="1" applyFill="1" applyBorder="1"/>
    <xf numFmtId="3" fontId="51" fillId="0" borderId="0" xfId="0" applyNumberFormat="1" applyFont="1" applyFill="1"/>
    <xf numFmtId="167" fontId="51" fillId="0" borderId="3" xfId="0" applyNumberFormat="1" applyFont="1" applyFill="1" applyBorder="1"/>
    <xf numFmtId="167" fontId="51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1" fillId="0" borderId="0" xfId="0" applyNumberFormat="1" applyFont="1" applyFill="1" applyBorder="1" applyAlignment="1">
      <alignment horizontal="center"/>
    </xf>
    <xf numFmtId="3" fontId="52" fillId="0" borderId="0" xfId="1" applyNumberFormat="1" applyFont="1" applyFill="1"/>
    <xf numFmtId="164" fontId="51" fillId="0" borderId="0" xfId="1" applyNumberFormat="1" applyFont="1" applyFill="1"/>
    <xf numFmtId="165" fontId="51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3" fillId="0" borderId="0" xfId="0" applyFont="1" applyFill="1"/>
    <xf numFmtId="165" fontId="54" fillId="0" borderId="0" xfId="0" applyNumberFormat="1" applyFont="1" applyFill="1" applyAlignment="1">
      <alignment horizontal="center"/>
    </xf>
    <xf numFmtId="3" fontId="54" fillId="0" borderId="0" xfId="1" applyNumberFormat="1" applyFont="1" applyFill="1"/>
    <xf numFmtId="3" fontId="54" fillId="0" borderId="2" xfId="1" applyNumberFormat="1" applyFont="1" applyFill="1" applyBorder="1"/>
    <xf numFmtId="164" fontId="54" fillId="0" borderId="0" xfId="1" applyNumberFormat="1" applyFont="1" applyFill="1" applyBorder="1"/>
    <xf numFmtId="3" fontId="53" fillId="0" borderId="0" xfId="1" applyNumberFormat="1" applyFont="1" applyFill="1"/>
    <xf numFmtId="3" fontId="53" fillId="0" borderId="2" xfId="1" applyNumberFormat="1" applyFont="1" applyFill="1" applyBorder="1"/>
    <xf numFmtId="3" fontId="53" fillId="0" borderId="0" xfId="1" applyNumberFormat="1" applyFont="1" applyFill="1" applyBorder="1"/>
    <xf numFmtId="3" fontId="53" fillId="3" borderId="1" xfId="1" applyNumberFormat="1" applyFont="1" applyFill="1" applyBorder="1"/>
    <xf numFmtId="3" fontId="54" fillId="0" borderId="0" xfId="1" applyNumberFormat="1" applyFont="1" applyFill="1" applyBorder="1"/>
    <xf numFmtId="167" fontId="53" fillId="0" borderId="0" xfId="1" applyNumberFormat="1" applyFont="1" applyFill="1"/>
    <xf numFmtId="167" fontId="54" fillId="0" borderId="3" xfId="0" applyNumberFormat="1" applyFont="1" applyFill="1" applyBorder="1"/>
    <xf numFmtId="167" fontId="54" fillId="0" borderId="0" xfId="0" applyNumberFormat="1" applyFont="1" applyFill="1"/>
    <xf numFmtId="167" fontId="53" fillId="0" borderId="0" xfId="1" applyNumberFormat="1" applyFont="1" applyFill="1" applyBorder="1"/>
    <xf numFmtId="165" fontId="54" fillId="0" borderId="0" xfId="0" applyNumberFormat="1" applyFont="1" applyFill="1" applyBorder="1" applyAlignment="1">
      <alignment horizontal="center"/>
    </xf>
    <xf numFmtId="3" fontId="55" fillId="0" borderId="0" xfId="1" applyNumberFormat="1" applyFont="1" applyFill="1"/>
    <xf numFmtId="0" fontId="53" fillId="0" borderId="0" xfId="0" applyFont="1" applyFill="1" applyBorder="1"/>
    <xf numFmtId="165" fontId="54" fillId="0" borderId="4" xfId="0" applyNumberFormat="1" applyFont="1" applyFill="1" applyBorder="1" applyAlignment="1">
      <alignment horizontal="center"/>
    </xf>
    <xf numFmtId="164" fontId="54" fillId="0" borderId="0" xfId="1" applyNumberFormat="1" applyFont="1" applyFill="1"/>
    <xf numFmtId="164" fontId="53" fillId="0" borderId="0" xfId="1" applyNumberFormat="1" applyFont="1" applyFill="1"/>
    <xf numFmtId="166" fontId="54" fillId="0" borderId="0" xfId="1" applyNumberFormat="1" applyFont="1" applyFill="1"/>
    <xf numFmtId="164" fontId="56" fillId="0" borderId="0" xfId="1" applyNumberFormat="1" applyFont="1" applyFill="1"/>
    <xf numFmtId="164" fontId="51" fillId="0" borderId="0" xfId="1" applyNumberFormat="1" applyFont="1" applyFill="1" applyBorder="1"/>
    <xf numFmtId="164" fontId="29" fillId="0" borderId="0" xfId="1" applyNumberFormat="1" applyFont="1" applyFill="1"/>
    <xf numFmtId="166" fontId="51" fillId="0" borderId="0" xfId="1" applyNumberFormat="1" applyFont="1" applyFill="1"/>
    <xf numFmtId="164" fontId="57" fillId="0" borderId="0" xfId="1" applyNumberFormat="1" applyFont="1" applyFill="1"/>
    <xf numFmtId="0" fontId="58" fillId="0" borderId="0" xfId="0" applyFont="1"/>
    <xf numFmtId="0" fontId="59" fillId="0" borderId="0" xfId="0" applyFont="1"/>
    <xf numFmtId="167" fontId="51" fillId="0" borderId="0" xfId="1" applyNumberFormat="1" applyFont="1" applyFill="1" applyBorder="1"/>
    <xf numFmtId="164" fontId="29" fillId="0" borderId="0" xfId="1" applyNumberFormat="1" applyFont="1" applyFill="1" applyBorder="1"/>
    <xf numFmtId="167" fontId="54" fillId="0" borderId="0" xfId="1" applyNumberFormat="1" applyFont="1" applyFill="1" applyBorder="1"/>
    <xf numFmtId="164" fontId="53" fillId="0" borderId="0" xfId="1" applyNumberFormat="1" applyFont="1" applyFill="1" applyBorder="1"/>
    <xf numFmtId="3" fontId="54" fillId="0" borderId="0" xfId="0" applyNumberFormat="1" applyFont="1" applyFill="1"/>
    <xf numFmtId="168" fontId="51" fillId="0" borderId="0" xfId="0" applyNumberFormat="1" applyFont="1" applyAlignment="1">
      <alignment horizontal="center"/>
    </xf>
    <xf numFmtId="0" fontId="29" fillId="3" borderId="0" xfId="0" applyFont="1" applyFill="1"/>
    <xf numFmtId="167" fontId="51" fillId="0" borderId="0" xfId="1" applyNumberFormat="1" applyFont="1" applyFill="1"/>
    <xf numFmtId="3" fontId="60" fillId="0" borderId="2" xfId="1" applyNumberFormat="1" applyFont="1" applyFill="1" applyBorder="1"/>
    <xf numFmtId="3" fontId="61" fillId="0" borderId="2" xfId="1" applyNumberFormat="1" applyFont="1" applyFill="1" applyBorder="1"/>
    <xf numFmtId="165" fontId="39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12" fillId="0" borderId="0" xfId="0" applyFont="1"/>
    <xf numFmtId="0" fontId="12" fillId="4" borderId="0" xfId="0" applyFont="1" applyFill="1"/>
    <xf numFmtId="3" fontId="53" fillId="0" borderId="0" xfId="0" applyNumberFormat="1" applyFont="1" applyFill="1"/>
    <xf numFmtId="0" fontId="12" fillId="5" borderId="0" xfId="0" applyFont="1" applyFill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42.432000000000002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28.663</c:v>
              </c:pt>
              <c:pt idx="16">
                <c:v>30.134</c:v>
              </c:pt>
              <c:pt idx="17">
                <c:v>33.704000000000001</c:v>
              </c:pt>
              <c:pt idx="18">
                <c:v>35.71</c:v>
              </c:pt>
              <c:pt idx="19">
                <c:v>38.366999999999997</c:v>
              </c:pt>
              <c:pt idx="20">
                <c:v>40.302</c:v>
              </c:pt>
              <c:pt idx="21">
                <c:v>44.295000000000002</c:v>
              </c:pt>
              <c:pt idx="22">
                <c:v>49.142000000000003</c:v>
              </c:pt>
              <c:pt idx="23">
                <c:v>50.710999999999999</c:v>
              </c:pt>
              <c:pt idx="24">
                <c:v>53.284999999999997</c:v>
              </c:pt>
              <c:pt idx="25">
                <c:v>55.927</c:v>
              </c:pt>
              <c:pt idx="26">
                <c:v>59.152999999999999</c:v>
              </c:pt>
              <c:pt idx="27">
                <c:v>61.588999999999999</c:v>
              </c:pt>
              <c:pt idx="28">
                <c:v>62.654000000000003</c:v>
              </c:pt>
              <c:pt idx="29">
                <c:v>63.875</c:v>
              </c:pt>
              <c:pt idx="30">
                <c:v>64.192999999999998</c:v>
              </c:pt>
              <c:pt idx="31">
                <c:v>66.338999999999999</c:v>
              </c:pt>
              <c:pt idx="32">
                <c:v>65.192999999999998</c:v>
              </c:pt>
              <c:pt idx="33">
                <c:v>66.861999999999995</c:v>
              </c:pt>
              <c:pt idx="34">
                <c:v>69.179000000000002</c:v>
              </c:pt>
              <c:pt idx="35">
                <c:v>71.989999999999995</c:v>
              </c:pt>
              <c:pt idx="36">
                <c:v>72.569999999999993</c:v>
              </c:pt>
              <c:pt idx="37">
                <c:v>73.085999999999999</c:v>
              </c:pt>
              <c:pt idx="38">
                <c:v>74.956000000000003</c:v>
              </c:pt>
              <c:pt idx="39">
                <c:v>76.534000000000006</c:v>
              </c:pt>
              <c:pt idx="40">
                <c:v>78.539000000000001</c:v>
              </c:pt>
              <c:pt idx="41">
                <c:v>77.42</c:v>
              </c:pt>
              <c:pt idx="42">
                <c:v>77.66</c:v>
              </c:pt>
              <c:pt idx="43">
                <c:v>76.784000000000006</c:v>
              </c:pt>
              <c:pt idx="44">
                <c:v>73.995999999999995</c:v>
              </c:pt>
              <c:pt idx="45">
                <c:v>73.188999999999993</c:v>
              </c:pt>
              <c:pt idx="46">
                <c:v>72.096999999999994</c:v>
              </c:pt>
              <c:pt idx="47">
                <c:v>73.483000000000004</c:v>
              </c:pt>
              <c:pt idx="48">
                <c:v>72.778000000000006</c:v>
              </c:pt>
              <c:pt idx="49">
                <c:v>68.248000000000005</c:v>
              </c:pt>
              <c:pt idx="50">
                <c:v>66.929000000000002</c:v>
              </c:pt>
              <c:pt idx="51">
                <c:v>66.707999999999998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1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55.120999999999995</c:v>
              </c:pt>
              <c:pt idx="1">
                <c:v>54.502999999999993</c:v>
              </c:pt>
              <c:pt idx="2">
                <c:v>56.573999999999998</c:v>
              </c:pt>
              <c:pt idx="3">
                <c:v>54.679999999999993</c:v>
              </c:pt>
              <c:pt idx="4">
                <c:v>50.087999999999994</c:v>
              </c:pt>
              <c:pt idx="5">
                <c:v>50.039000000000001</c:v>
              </c:pt>
              <c:pt idx="6">
                <c:v>46.177000000000007</c:v>
              </c:pt>
              <c:pt idx="7">
                <c:v>43.737000000000009</c:v>
              </c:pt>
              <c:pt idx="8">
                <c:v>37.816000000000003</c:v>
              </c:pt>
              <c:pt idx="9">
                <c:v>38.109000000000002</c:v>
              </c:pt>
              <c:pt idx="10">
                <c:v>37.637</c:v>
              </c:pt>
              <c:pt idx="11">
                <c:v>37.088999999999999</c:v>
              </c:pt>
              <c:pt idx="12">
                <c:v>36.962000000000003</c:v>
              </c:pt>
              <c:pt idx="13">
                <c:v>38.432000000000002</c:v>
              </c:pt>
              <c:pt idx="14">
                <c:v>41.646000000000001</c:v>
              </c:pt>
              <c:pt idx="15">
                <c:v>42.713000000000008</c:v>
              </c:pt>
              <c:pt idx="16">
                <c:v>43.756</c:v>
              </c:pt>
              <c:pt idx="17">
                <c:v>40.080000000000005</c:v>
              </c:pt>
              <c:pt idx="18">
                <c:v>37.928000000000004</c:v>
              </c:pt>
              <c:pt idx="19">
                <c:v>36.140999999999998</c:v>
              </c:pt>
              <c:pt idx="20">
                <c:v>34.951000000000001</c:v>
              </c:pt>
              <c:pt idx="21">
                <c:v>33.756</c:v>
              </c:pt>
              <c:pt idx="22">
                <c:v>30.130000000000003</c:v>
              </c:pt>
              <c:pt idx="23">
                <c:v>30.204000000000008</c:v>
              </c:pt>
              <c:pt idx="24">
                <c:v>29.603000000000009</c:v>
              </c:pt>
              <c:pt idx="25">
                <c:v>29.657999999999994</c:v>
              </c:pt>
              <c:pt idx="26">
                <c:v>28.479999999999997</c:v>
              </c:pt>
              <c:pt idx="27">
                <c:v>30.265000000000001</c:v>
              </c:pt>
              <c:pt idx="28">
                <c:v>28.994999999999997</c:v>
              </c:pt>
              <c:pt idx="29">
                <c:v>30.100999999999999</c:v>
              </c:pt>
              <c:pt idx="30">
                <c:v>29.947000000000003</c:v>
              </c:pt>
              <c:pt idx="31">
                <c:v>30.771000000000001</c:v>
              </c:pt>
              <c:pt idx="32">
                <c:v>33.47</c:v>
              </c:pt>
              <c:pt idx="33">
                <c:v>33.819000000000003</c:v>
              </c:pt>
              <c:pt idx="34">
                <c:v>31.278999999999996</c:v>
              </c:pt>
              <c:pt idx="35">
                <c:v>29.326999999999998</c:v>
              </c:pt>
              <c:pt idx="36">
                <c:v>29.923000000000002</c:v>
              </c:pt>
              <c:pt idx="37">
                <c:v>29.622</c:v>
              </c:pt>
              <c:pt idx="38">
                <c:v>29.099999999999994</c:v>
              </c:pt>
              <c:pt idx="39">
                <c:v>28.516999999999996</c:v>
              </c:pt>
              <c:pt idx="40">
                <c:v>25.783000000000001</c:v>
              </c:pt>
              <c:pt idx="41">
                <c:v>26.652999999999992</c:v>
              </c:pt>
              <c:pt idx="42">
                <c:v>24.537000000000006</c:v>
              </c:pt>
              <c:pt idx="43">
                <c:v>26.10799999999999</c:v>
              </c:pt>
              <c:pt idx="44">
                <c:v>30.784000000000006</c:v>
              </c:pt>
              <c:pt idx="45">
                <c:v>31.403000000000006</c:v>
              </c:pt>
              <c:pt idx="46">
                <c:v>34.413000000000011</c:v>
              </c:pt>
              <c:pt idx="47">
                <c:v>30.631</c:v>
              </c:pt>
              <c:pt idx="48">
                <c:v>29.155999999999992</c:v>
              </c:pt>
              <c:pt idx="49">
                <c:v>31.272999999999996</c:v>
              </c:pt>
              <c:pt idx="50">
                <c:v>30.781999999999996</c:v>
              </c:pt>
              <c:pt idx="51">
                <c:v>31.763000000000005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65.83</c:v>
              </c:pt>
              <c:pt idx="20">
                <c:v>65.751999999999995</c:v>
              </c:pt>
              <c:pt idx="21">
                <c:v>68.272000000000006</c:v>
              </c:pt>
              <c:pt idx="22">
                <c:v>71.134</c:v>
              </c:pt>
              <c:pt idx="23">
                <c:v>74.462999999999994</c:v>
              </c:pt>
              <c:pt idx="24">
                <c:v>75.866</c:v>
              </c:pt>
              <c:pt idx="25">
                <c:v>77.174000000000007</c:v>
              </c:pt>
              <c:pt idx="26">
                <c:v>76.933000000000007</c:v>
              </c:pt>
              <c:pt idx="27">
                <c:v>77.477000000000004</c:v>
              </c:pt>
              <c:pt idx="28">
                <c:v>79.052000000000007</c:v>
              </c:pt>
              <c:pt idx="29">
                <c:v>80.450999999999993</c:v>
              </c:pt>
              <c:pt idx="30">
                <c:v>83.302999999999997</c:v>
              </c:pt>
              <c:pt idx="31">
                <c:v>86.509</c:v>
              </c:pt>
              <c:pt idx="32">
                <c:v>90.495999999999995</c:v>
              </c:pt>
              <c:pt idx="33">
                <c:v>94.156999999999996</c:v>
              </c:pt>
              <c:pt idx="34">
                <c:v>97.019000000000005</c:v>
              </c:pt>
              <c:pt idx="35">
                <c:v>97.763000000000005</c:v>
              </c:pt>
              <c:pt idx="36">
                <c:v>100.694</c:v>
              </c:pt>
              <c:pt idx="37">
                <c:v>99.67</c:v>
              </c:pt>
              <c:pt idx="38">
                <c:v>100.64100000000001</c:v>
              </c:pt>
              <c:pt idx="39">
                <c:v>100.773</c:v>
              </c:pt>
              <c:pt idx="40">
                <c:v>100.44499999999999</c:v>
              </c:pt>
              <c:pt idx="41">
                <c:v>99.984999999999999</c:v>
              </c:pt>
              <c:pt idx="42">
                <c:v>99.847999999999999</c:v>
              </c:pt>
              <c:pt idx="43">
                <c:v>100.16800000000001</c:v>
              </c:pt>
              <c:pt idx="44">
                <c:v>97.653000000000006</c:v>
              </c:pt>
              <c:pt idx="45">
                <c:v>94.21</c:v>
              </c:pt>
              <c:pt idx="46">
                <c:v>93.527000000000001</c:v>
              </c:pt>
              <c:pt idx="47">
                <c:v>91.781999999999996</c:v>
              </c:pt>
              <c:pt idx="48">
                <c:v>93.5</c:v>
              </c:pt>
              <c:pt idx="49">
                <c:v>90.96</c:v>
              </c:pt>
              <c:pt idx="50">
                <c:v>88.397999999999996</c:v>
              </c:pt>
              <c:pt idx="51">
                <c:v>88.186000000000007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7"/>
          <c:order val="3"/>
          <c:tx>
            <c:v>2018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61.682000000000002</c:v>
              </c:pt>
              <c:pt idx="1">
                <c:v>58.006999999999998</c:v>
              </c:pt>
              <c:pt idx="2">
                <c:v>53.991999999999997</c:v>
              </c:pt>
              <c:pt idx="3">
                <c:v>53.06</c:v>
              </c:pt>
              <c:pt idx="4">
                <c:v>48.936999999999998</c:v>
              </c:pt>
              <c:pt idx="5">
                <c:v>45.640999999999998</c:v>
              </c:pt>
              <c:pt idx="6">
                <c:v>43.093000000000004</c:v>
              </c:pt>
              <c:pt idx="7">
                <c:v>42.713000000000001</c:v>
              </c:pt>
              <c:pt idx="8">
                <c:v>41.088000000000001</c:v>
              </c:pt>
              <c:pt idx="9">
                <c:v>38.82</c:v>
              </c:pt>
              <c:pt idx="10">
                <c:v>36.759</c:v>
              </c:pt>
              <c:pt idx="11">
                <c:v>35.603000000000002</c:v>
              </c:pt>
              <c:pt idx="12">
                <c:v>36.249000000000002</c:v>
              </c:pt>
              <c:pt idx="13">
                <c:v>35.832000000000001</c:v>
              </c:pt>
              <c:pt idx="14">
                <c:v>35.872</c:v>
              </c:pt>
              <c:pt idx="15">
                <c:v>35.71</c:v>
              </c:pt>
              <c:pt idx="16">
                <c:v>36.369999999999997</c:v>
              </c:pt>
              <c:pt idx="17">
                <c:v>38.670999999999999</c:v>
              </c:pt>
              <c:pt idx="18">
                <c:v>40.357999999999997</c:v>
              </c:pt>
              <c:pt idx="19">
                <c:v>41.091999999999999</c:v>
              </c:pt>
              <c:pt idx="20">
                <c:v>43.134999999999998</c:v>
              </c:pt>
              <c:pt idx="21">
                <c:v>47.113</c:v>
              </c:pt>
              <c:pt idx="22">
                <c:v>50.844999999999999</c:v>
              </c:pt>
              <c:pt idx="23">
                <c:v>54.079000000000001</c:v>
              </c:pt>
              <c:pt idx="24">
                <c:v>58.365000000000002</c:v>
              </c:pt>
              <c:pt idx="25">
                <c:v>61.228999999999999</c:v>
              </c:pt>
              <c:pt idx="26">
                <c:v>63.591999999999999</c:v>
              </c:pt>
              <c:pt idx="27">
                <c:v>65.256</c:v>
              </c:pt>
              <c:pt idx="28">
                <c:v>64.481999999999999</c:v>
              </c:pt>
              <c:pt idx="29">
                <c:v>66.275999999999996</c:v>
              </c:pt>
              <c:pt idx="30">
                <c:v>66.38</c:v>
              </c:pt>
              <c:pt idx="31">
                <c:v>69.781999999999996</c:v>
              </c:pt>
              <c:pt idx="32">
                <c:v>68.840999999999994</c:v>
              </c:pt>
              <c:pt idx="33">
                <c:v>71.400000000000006</c:v>
              </c:pt>
              <c:pt idx="34">
                <c:v>73.403999999999996</c:v>
              </c:pt>
              <c:pt idx="35">
                <c:v>74.641999999999996</c:v>
              </c:pt>
              <c:pt idx="36">
                <c:v>74.751999999999995</c:v>
              </c:pt>
              <c:pt idx="37">
                <c:v>76.358000000000004</c:v>
              </c:pt>
              <c:pt idx="38">
                <c:v>78.721999999999994</c:v>
              </c:pt>
              <c:pt idx="39">
                <c:v>80.260999999999996</c:v>
              </c:pt>
              <c:pt idx="40">
                <c:v>82.298000000000002</c:v>
              </c:pt>
              <c:pt idx="41">
                <c:v>81.998999999999995</c:v>
              </c:pt>
              <c:pt idx="42">
                <c:v>83.016000000000005</c:v>
              </c:pt>
              <c:pt idx="43">
                <c:v>84.528000000000006</c:v>
              </c:pt>
              <c:pt idx="44">
                <c:v>83.76</c:v>
              </c:pt>
              <c:pt idx="45">
                <c:v>81.775999999999996</c:v>
              </c:pt>
              <c:pt idx="46">
                <c:v>81.143000000000001</c:v>
              </c:pt>
              <c:pt idx="47">
                <c:v>79.805999999999997</c:v>
              </c:pt>
              <c:pt idx="48">
                <c:v>76.558999999999997</c:v>
              </c:pt>
              <c:pt idx="49">
                <c:v>73.245999999999995</c:v>
              </c:pt>
              <c:pt idx="50">
                <c:v>72.218999999999994</c:v>
              </c:pt>
              <c:pt idx="51">
                <c:v>70.653000000000006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B5B-42DA-B039-45ACD944EE43}"/>
            </c:ext>
          </c:extLst>
        </c:ser>
        <c:ser>
          <c:idx val="0"/>
          <c:order val="4"/>
          <c:tx>
            <c:v>2017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79.659000000000006</c:v>
              </c:pt>
              <c:pt idx="1">
                <c:v>72.245000000000005</c:v>
              </c:pt>
              <c:pt idx="2">
                <c:v>68.212000000000003</c:v>
              </c:pt>
              <c:pt idx="3">
                <c:v>62.648000000000003</c:v>
              </c:pt>
              <c:pt idx="4">
                <c:v>55.771999999999998</c:v>
              </c:pt>
              <c:pt idx="5">
                <c:v>53.14</c:v>
              </c:pt>
              <c:pt idx="6">
                <c:v>49.843000000000004</c:v>
              </c:pt>
              <c:pt idx="7">
                <c:v>49.307000000000002</c:v>
              </c:pt>
              <c:pt idx="8">
                <c:v>45.225999999999999</c:v>
              </c:pt>
              <c:pt idx="9">
                <c:v>44.468000000000004</c:v>
              </c:pt>
              <c:pt idx="10">
                <c:v>44.332999999999998</c:v>
              </c:pt>
              <c:pt idx="11">
                <c:v>42.795000000000002</c:v>
              </c:pt>
              <c:pt idx="12">
                <c:v>41.582000000000001</c:v>
              </c:pt>
              <c:pt idx="13">
                <c:v>40.366999999999997</c:v>
              </c:pt>
              <c:pt idx="14">
                <c:v>39.643000000000001</c:v>
              </c:pt>
              <c:pt idx="15">
                <c:v>39.651000000000003</c:v>
              </c:pt>
              <c:pt idx="16">
                <c:v>39.667000000000002</c:v>
              </c:pt>
              <c:pt idx="17">
                <c:v>41.633000000000003</c:v>
              </c:pt>
              <c:pt idx="18">
                <c:v>42.207999999999998</c:v>
              </c:pt>
              <c:pt idx="19">
                <c:v>43.686</c:v>
              </c:pt>
              <c:pt idx="20">
                <c:v>47.131999999999998</c:v>
              </c:pt>
              <c:pt idx="21">
                <c:v>50.424999999999997</c:v>
              </c:pt>
              <c:pt idx="22">
                <c:v>52.781999999999996</c:v>
              </c:pt>
              <c:pt idx="23">
                <c:v>54.533000000000001</c:v>
              </c:pt>
              <c:pt idx="24">
                <c:v>58.451000000000001</c:v>
              </c:pt>
              <c:pt idx="25">
                <c:v>60.569000000000003</c:v>
              </c:pt>
              <c:pt idx="26">
                <c:v>62.231999999999999</c:v>
              </c:pt>
              <c:pt idx="27">
                <c:v>65.733000000000004</c:v>
              </c:pt>
              <c:pt idx="28">
                <c:v>65.933000000000007</c:v>
              </c:pt>
              <c:pt idx="29">
                <c:v>67.605000000000004</c:v>
              </c:pt>
              <c:pt idx="30">
                <c:v>67.63</c:v>
              </c:pt>
              <c:pt idx="31">
                <c:v>69.239000000000004</c:v>
              </c:pt>
              <c:pt idx="32">
                <c:v>72.173000000000002</c:v>
              </c:pt>
              <c:pt idx="33">
                <c:v>73.552999999999997</c:v>
              </c:pt>
              <c:pt idx="34">
                <c:v>79.899000000000001</c:v>
              </c:pt>
              <c:pt idx="35">
                <c:v>82.183000000000007</c:v>
              </c:pt>
              <c:pt idx="36">
                <c:v>80.805999999999997</c:v>
              </c:pt>
              <c:pt idx="37">
                <c:v>78.400000000000006</c:v>
              </c:pt>
              <c:pt idx="38">
                <c:v>78.004000000000005</c:v>
              </c:pt>
              <c:pt idx="39">
                <c:v>78.927999999999997</c:v>
              </c:pt>
              <c:pt idx="40">
                <c:v>78.837000000000003</c:v>
              </c:pt>
              <c:pt idx="41">
                <c:v>77.62</c:v>
              </c:pt>
              <c:pt idx="42">
                <c:v>78.344999999999999</c:v>
              </c:pt>
              <c:pt idx="43">
                <c:v>77.2</c:v>
              </c:pt>
              <c:pt idx="44">
                <c:v>74.680000000000007</c:v>
              </c:pt>
              <c:pt idx="45">
                <c:v>73.713999999999999</c:v>
              </c:pt>
              <c:pt idx="46">
                <c:v>73.153999999999996</c:v>
              </c:pt>
              <c:pt idx="47">
                <c:v>74.47</c:v>
              </c:pt>
              <c:pt idx="48">
                <c:v>74.668000000000006</c:v>
              </c:pt>
              <c:pt idx="49">
                <c:v>71.344999999999999</c:v>
              </c:pt>
              <c:pt idx="50">
                <c:v>68.634</c:v>
              </c:pt>
              <c:pt idx="51">
                <c:v>67.975999999999999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B5B-42DA-B039-45ACD944EE43}"/>
            </c:ext>
          </c:extLst>
        </c:ser>
        <c:ser>
          <c:idx val="6"/>
          <c:order val="5"/>
          <c:tx>
            <c:v>2016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96.340999999999994</c:v>
              </c:pt>
              <c:pt idx="1">
                <c:v>91.858000000000004</c:v>
              </c:pt>
              <c:pt idx="2">
                <c:v>89.942999999999998</c:v>
              </c:pt>
              <c:pt idx="3">
                <c:v>83.694999999999993</c:v>
              </c:pt>
              <c:pt idx="4">
                <c:v>78.085999999999999</c:v>
              </c:pt>
              <c:pt idx="5">
                <c:v>74.798000000000002</c:v>
              </c:pt>
              <c:pt idx="6">
                <c:v>70.457999999999998</c:v>
              </c:pt>
              <c:pt idx="7">
                <c:v>66.739999999999995</c:v>
              </c:pt>
              <c:pt idx="8">
                <c:v>63.064999999999998</c:v>
              </c:pt>
              <c:pt idx="9">
                <c:v>62.32</c:v>
              </c:pt>
              <c:pt idx="10">
                <c:v>62.5</c:v>
              </c:pt>
              <c:pt idx="11">
                <c:v>62.225999999999999</c:v>
              </c:pt>
              <c:pt idx="12">
                <c:v>62.825000000000003</c:v>
              </c:pt>
              <c:pt idx="13">
                <c:v>64.858000000000004</c:v>
              </c:pt>
              <c:pt idx="14">
                <c:v>67.701999999999998</c:v>
              </c:pt>
              <c:pt idx="15">
                <c:v>68.94</c:v>
              </c:pt>
              <c:pt idx="16">
                <c:v>71.198999999999998</c:v>
              </c:pt>
              <c:pt idx="17">
                <c:v>71.858000000000004</c:v>
              </c:pt>
              <c:pt idx="18">
                <c:v>73.176000000000002</c:v>
              </c:pt>
              <c:pt idx="19">
                <c:v>74.215999999999994</c:v>
              </c:pt>
              <c:pt idx="20">
                <c:v>74.129000000000005</c:v>
              </c:pt>
              <c:pt idx="21">
                <c:v>75.381</c:v>
              </c:pt>
              <c:pt idx="22">
                <c:v>77.293999999999997</c:v>
              </c:pt>
              <c:pt idx="23">
                <c:v>78.350999999999999</c:v>
              </c:pt>
              <c:pt idx="24">
                <c:v>79.561000000000007</c:v>
              </c:pt>
              <c:pt idx="25">
                <c:v>82.072999999999993</c:v>
              </c:pt>
              <c:pt idx="26">
                <c:v>84.787999999999997</c:v>
              </c:pt>
              <c:pt idx="27">
                <c:v>87.358999999999995</c:v>
              </c:pt>
              <c:pt idx="28">
                <c:v>87.436999999999998</c:v>
              </c:pt>
              <c:pt idx="29">
                <c:v>89.599000000000004</c:v>
              </c:pt>
              <c:pt idx="30">
                <c:v>89.864999999999995</c:v>
              </c:pt>
              <c:pt idx="31">
                <c:v>91.903000000000006</c:v>
              </c:pt>
              <c:pt idx="32">
                <c:v>93.744</c:v>
              </c:pt>
              <c:pt idx="33">
                <c:v>96.135000000000005</c:v>
              </c:pt>
              <c:pt idx="34">
                <c:v>98.51</c:v>
              </c:pt>
              <c:pt idx="35">
                <c:v>99.126999999999995</c:v>
              </c:pt>
              <c:pt idx="36">
                <c:v>101.09</c:v>
              </c:pt>
              <c:pt idx="37">
                <c:v>101.749</c:v>
              </c:pt>
              <c:pt idx="38">
                <c:v>103.264</c:v>
              </c:pt>
              <c:pt idx="39">
                <c:v>104</c:v>
              </c:pt>
              <c:pt idx="40">
                <c:v>103.928</c:v>
              </c:pt>
              <c:pt idx="41">
                <c:v>102.682</c:v>
              </c:pt>
              <c:pt idx="42">
                <c:v>100.56699999999999</c:v>
              </c:pt>
              <c:pt idx="43">
                <c:v>100.913</c:v>
              </c:pt>
              <c:pt idx="44">
                <c:v>99.6</c:v>
              </c:pt>
              <c:pt idx="45">
                <c:v>100.827</c:v>
              </c:pt>
              <c:pt idx="46">
                <c:v>102.66800000000001</c:v>
              </c:pt>
              <c:pt idx="47">
                <c:v>100.8</c:v>
              </c:pt>
              <c:pt idx="48">
                <c:v>99.251999999999995</c:v>
              </c:pt>
              <c:pt idx="49">
                <c:v>95.623000000000005</c:v>
              </c:pt>
              <c:pt idx="50">
                <c:v>92.539000000000001</c:v>
              </c:pt>
              <c:pt idx="51">
                <c:v>86.869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CB5B-42DA-B039-45ACD944EE43}"/>
            </c:ext>
          </c:extLst>
        </c:ser>
        <c:ser>
          <c:idx val="4"/>
          <c:order val="6"/>
          <c:tx>
            <c:v>2015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74.852999999999994</c:v>
              </c:pt>
              <c:pt idx="1">
                <c:v>71.245999999999995</c:v>
              </c:pt>
              <c:pt idx="2">
                <c:v>69.308000000000007</c:v>
              </c:pt>
              <c:pt idx="3">
                <c:v>67.236999999999995</c:v>
              </c:pt>
              <c:pt idx="4">
                <c:v>64.954999999999998</c:v>
              </c:pt>
              <c:pt idx="5">
                <c:v>61.465000000000003</c:v>
              </c:pt>
              <c:pt idx="6">
                <c:v>59.238</c:v>
              </c:pt>
              <c:pt idx="7">
                <c:v>55.07</c:v>
              </c:pt>
              <c:pt idx="8">
                <c:v>53.744</c:v>
              </c:pt>
              <c:pt idx="9">
                <c:v>54.283999999999999</c:v>
              </c:pt>
              <c:pt idx="10">
                <c:v>55.003</c:v>
              </c:pt>
              <c:pt idx="11">
                <c:v>57.36</c:v>
              </c:pt>
              <c:pt idx="12">
                <c:v>57.36</c:v>
              </c:pt>
              <c:pt idx="13">
                <c:v>57.959000000000003</c:v>
              </c:pt>
              <c:pt idx="14">
                <c:v>60.017000000000003</c:v>
              </c:pt>
              <c:pt idx="15">
                <c:v>62.043999999999997</c:v>
              </c:pt>
              <c:pt idx="16">
                <c:v>64.667000000000002</c:v>
              </c:pt>
              <c:pt idx="17">
                <c:v>66.516000000000005</c:v>
              </c:pt>
              <c:pt idx="18">
                <c:v>68.459000000000003</c:v>
              </c:pt>
              <c:pt idx="19">
                <c:v>71.042000000000002</c:v>
              </c:pt>
              <c:pt idx="20">
                <c:v>73.218000000000004</c:v>
              </c:pt>
              <c:pt idx="21">
                <c:v>77.046000000000006</c:v>
              </c:pt>
              <c:pt idx="22">
                <c:v>78.795000000000002</c:v>
              </c:pt>
              <c:pt idx="23">
                <c:v>80.66</c:v>
              </c:pt>
              <c:pt idx="24">
                <c:v>81.968000000000004</c:v>
              </c:pt>
              <c:pt idx="25">
                <c:v>83.546999999999997</c:v>
              </c:pt>
              <c:pt idx="26">
                <c:v>85.724000000000004</c:v>
              </c:pt>
              <c:pt idx="27">
                <c:v>87.382000000000005</c:v>
              </c:pt>
              <c:pt idx="28">
                <c:v>87.69</c:v>
              </c:pt>
              <c:pt idx="29">
                <c:v>89.445999999999998</c:v>
              </c:pt>
              <c:pt idx="30">
                <c:v>90.378</c:v>
              </c:pt>
              <c:pt idx="31">
                <c:v>92.792000000000002</c:v>
              </c:pt>
              <c:pt idx="32">
                <c:v>93.866</c:v>
              </c:pt>
              <c:pt idx="33">
                <c:v>95.724000000000004</c:v>
              </c:pt>
              <c:pt idx="34">
                <c:v>96.343999999999994</c:v>
              </c:pt>
              <c:pt idx="35">
                <c:v>96.555999999999997</c:v>
              </c:pt>
              <c:pt idx="36">
                <c:v>97.692999999999998</c:v>
              </c:pt>
              <c:pt idx="37">
                <c:v>97.075999999999993</c:v>
              </c:pt>
              <c:pt idx="38">
                <c:v>98.741</c:v>
              </c:pt>
              <c:pt idx="39">
                <c:v>100.342</c:v>
              </c:pt>
              <c:pt idx="40">
                <c:v>102.164</c:v>
              </c:pt>
              <c:pt idx="41">
                <c:v>101.587</c:v>
              </c:pt>
              <c:pt idx="42">
                <c:v>101.563</c:v>
              </c:pt>
              <c:pt idx="43">
                <c:v>102.411</c:v>
              </c:pt>
              <c:pt idx="44">
                <c:v>103.974</c:v>
              </c:pt>
              <c:pt idx="45">
                <c:v>104.46899999999999</c:v>
              </c:pt>
              <c:pt idx="46">
                <c:v>106.202</c:v>
              </c:pt>
              <c:pt idx="47">
                <c:v>104.10299999999999</c:v>
              </c:pt>
              <c:pt idx="48">
                <c:v>100.658</c:v>
              </c:pt>
              <c:pt idx="49">
                <c:v>98.974999999999994</c:v>
              </c:pt>
              <c:pt idx="50">
                <c:v>97.638000000000005</c:v>
              </c:pt>
              <c:pt idx="51">
                <c:v>97.733999999999995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B5B-42DA-B039-45ACD944EE43}"/>
            </c:ext>
          </c:extLst>
        </c:ser>
        <c:ser>
          <c:idx val="1"/>
          <c:order val="7"/>
          <c:tx>
            <c:v>2014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42.433</c:v>
              </c:pt>
              <c:pt idx="1">
                <c:v>38.654000000000003</c:v>
              </c:pt>
              <c:pt idx="2">
                <c:v>35.262999999999998</c:v>
              </c:pt>
              <c:pt idx="3">
                <c:v>31.673999999999999</c:v>
              </c:pt>
              <c:pt idx="4">
                <c:v>30.841999999999999</c:v>
              </c:pt>
              <c:pt idx="5">
                <c:v>27.901</c:v>
              </c:pt>
              <c:pt idx="6">
                <c:v>26.715</c:v>
              </c:pt>
              <c:pt idx="7">
                <c:v>26.675999999999998</c:v>
              </c:pt>
              <c:pt idx="8">
                <c:v>27.155000000000001</c:v>
              </c:pt>
              <c:pt idx="9">
                <c:v>26.059000000000001</c:v>
              </c:pt>
              <c:pt idx="10">
                <c:v>26.241</c:v>
              </c:pt>
              <c:pt idx="11">
                <c:v>25.658000000000001</c:v>
              </c:pt>
              <c:pt idx="12">
                <c:v>26.568000000000001</c:v>
              </c:pt>
              <c:pt idx="13">
                <c:v>27.584</c:v>
              </c:pt>
              <c:pt idx="14">
                <c:v>28.356999999999999</c:v>
              </c:pt>
              <c:pt idx="15">
                <c:v>29.527000000000001</c:v>
              </c:pt>
              <c:pt idx="16">
                <c:v>31.536999999999999</c:v>
              </c:pt>
              <c:pt idx="17">
                <c:v>35.249000000000002</c:v>
              </c:pt>
              <c:pt idx="18">
                <c:v>37.725000000000001</c:v>
              </c:pt>
              <c:pt idx="19">
                <c:v>39.911000000000001</c:v>
              </c:pt>
              <c:pt idx="20">
                <c:v>42.088999999999999</c:v>
              </c:pt>
              <c:pt idx="21">
                <c:v>45.774999999999999</c:v>
              </c:pt>
              <c:pt idx="22">
                <c:v>49.213999999999999</c:v>
              </c:pt>
              <c:pt idx="23">
                <c:v>51.241</c:v>
              </c:pt>
              <c:pt idx="24">
                <c:v>53.670999999999999</c:v>
              </c:pt>
              <c:pt idx="25">
                <c:v>56.24</c:v>
              </c:pt>
              <c:pt idx="26">
                <c:v>60.073</c:v>
              </c:pt>
              <c:pt idx="27">
                <c:v>63.287999999999997</c:v>
              </c:pt>
              <c:pt idx="28">
                <c:v>65.450999999999993</c:v>
              </c:pt>
              <c:pt idx="29">
                <c:v>67.200999999999993</c:v>
              </c:pt>
              <c:pt idx="30">
                <c:v>68.48</c:v>
              </c:pt>
              <c:pt idx="31">
                <c:v>70.3</c:v>
              </c:pt>
              <c:pt idx="32">
                <c:v>72.83</c:v>
              </c:pt>
              <c:pt idx="33">
                <c:v>74.709000000000003</c:v>
              </c:pt>
              <c:pt idx="34">
                <c:v>76.123999999999995</c:v>
              </c:pt>
              <c:pt idx="35">
                <c:v>76.046000000000006</c:v>
              </c:pt>
              <c:pt idx="36">
                <c:v>77.438000000000002</c:v>
              </c:pt>
              <c:pt idx="37">
                <c:v>79.117000000000004</c:v>
              </c:pt>
              <c:pt idx="38">
                <c:v>79.56</c:v>
              </c:pt>
              <c:pt idx="39">
                <c:v>80.644999999999996</c:v>
              </c:pt>
              <c:pt idx="40">
                <c:v>81.376000000000005</c:v>
              </c:pt>
              <c:pt idx="41">
                <c:v>81.611999999999995</c:v>
              </c:pt>
              <c:pt idx="42">
                <c:v>80.271000000000001</c:v>
              </c:pt>
              <c:pt idx="43">
                <c:v>80.126999999999995</c:v>
              </c:pt>
              <c:pt idx="44">
                <c:v>81.052999999999997</c:v>
              </c:pt>
              <c:pt idx="45">
                <c:v>81.152000000000001</c:v>
              </c:pt>
              <c:pt idx="46">
                <c:v>79.200999999999993</c:v>
              </c:pt>
              <c:pt idx="47">
                <c:v>79.415999999999997</c:v>
              </c:pt>
              <c:pt idx="48">
                <c:v>79.159000000000006</c:v>
              </c:pt>
              <c:pt idx="49">
                <c:v>78.388000000000005</c:v>
              </c:pt>
              <c:pt idx="50">
                <c:v>77.84</c:v>
              </c:pt>
              <c:pt idx="51">
                <c:v>77.244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CB5B-42DA-B039-45ACD944EE43}"/>
            </c:ext>
          </c:extLst>
        </c:ser>
        <c:ser>
          <c:idx val="9"/>
          <c:order val="8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89.111012558367264</c:v>
              </c:pt>
              <c:pt idx="1">
                <c:v>88.025501623103494</c:v>
              </c:pt>
              <c:pt idx="2">
                <c:v>86.939990687839725</c:v>
              </c:pt>
              <c:pt idx="3">
                <c:v>85.854479752575955</c:v>
              </c:pt>
              <c:pt idx="4">
                <c:v>84.768968817312185</c:v>
              </c:pt>
              <c:pt idx="5">
                <c:v>81.464304241834171</c:v>
              </c:pt>
              <c:pt idx="6">
                <c:v>78.159639666356156</c:v>
              </c:pt>
              <c:pt idx="7">
                <c:v>74.854975090878142</c:v>
              </c:pt>
              <c:pt idx="8">
                <c:v>71.550310515400113</c:v>
              </c:pt>
              <c:pt idx="9">
                <c:v>69.24863457821165</c:v>
              </c:pt>
              <c:pt idx="10">
                <c:v>66.946958641023187</c:v>
              </c:pt>
              <c:pt idx="11">
                <c:v>64.645282703834724</c:v>
              </c:pt>
              <c:pt idx="12">
                <c:v>62.343606766646253</c:v>
              </c:pt>
              <c:pt idx="13">
                <c:v>61.3141564069903</c:v>
              </c:pt>
              <c:pt idx="14">
                <c:v>60.284706047334346</c:v>
              </c:pt>
              <c:pt idx="15">
                <c:v>59.255255687678392</c:v>
              </c:pt>
              <c:pt idx="16">
                <c:v>58.225805328022432</c:v>
              </c:pt>
              <c:pt idx="17">
                <c:v>58.931911153092642</c:v>
              </c:pt>
              <c:pt idx="18">
                <c:v>59.638016978162852</c:v>
              </c:pt>
              <c:pt idx="19">
                <c:v>60.344122803233063</c:v>
              </c:pt>
              <c:pt idx="20">
                <c:v>61.050228628303273</c:v>
              </c:pt>
              <c:pt idx="21">
                <c:v>61.756334453373491</c:v>
              </c:pt>
              <c:pt idx="22">
                <c:v>63.382072478431247</c:v>
              </c:pt>
              <c:pt idx="23">
                <c:v>65.007810503488997</c:v>
              </c:pt>
              <c:pt idx="24">
                <c:v>66.633548528546754</c:v>
              </c:pt>
              <c:pt idx="25">
                <c:v>68.259286553604511</c:v>
              </c:pt>
              <c:pt idx="26">
                <c:v>70.46373298100805</c:v>
              </c:pt>
              <c:pt idx="27">
                <c:v>72.668179408411589</c:v>
              </c:pt>
              <c:pt idx="28">
                <c:v>74.872625835815128</c:v>
              </c:pt>
              <c:pt idx="29">
                <c:v>77.077072263218668</c:v>
              </c:pt>
              <c:pt idx="30">
                <c:v>79.281518690622192</c:v>
              </c:pt>
              <c:pt idx="31">
                <c:v>81.226859630887233</c:v>
              </c:pt>
              <c:pt idx="32">
                <c:v>83.172200571152274</c:v>
              </c:pt>
              <c:pt idx="33">
                <c:v>85.117541511417315</c:v>
              </c:pt>
              <c:pt idx="34">
                <c:v>87.06288245168237</c:v>
              </c:pt>
              <c:pt idx="35">
                <c:v>88.899113490144387</c:v>
              </c:pt>
              <c:pt idx="36">
                <c:v>90.735344528606404</c:v>
              </c:pt>
              <c:pt idx="37">
                <c:v>92.571575567068422</c:v>
              </c:pt>
              <c:pt idx="38">
                <c:v>94.407806605530453</c:v>
              </c:pt>
              <c:pt idx="39">
                <c:v>93.580171506817095</c:v>
              </c:pt>
              <c:pt idx="40">
                <c:v>92.752536408103737</c:v>
              </c:pt>
              <c:pt idx="41">
                <c:v>91.924901309390378</c:v>
              </c:pt>
              <c:pt idx="42">
                <c:v>91.09726621067702</c:v>
              </c:pt>
              <c:pt idx="43">
                <c:v>90.269631111963633</c:v>
              </c:pt>
              <c:pt idx="44">
                <c:v>89.763428399391358</c:v>
              </c:pt>
              <c:pt idx="45">
                <c:v>89.257225686819083</c:v>
              </c:pt>
              <c:pt idx="46">
                <c:v>88.751022974246808</c:v>
              </c:pt>
              <c:pt idx="47">
                <c:v>88.244820261674519</c:v>
              </c:pt>
              <c:pt idx="48">
                <c:v>87.230762034415847</c:v>
              </c:pt>
              <c:pt idx="49">
                <c:v>86.21670380715716</c:v>
              </c:pt>
              <c:pt idx="50">
                <c:v>85.202645579898473</c:v>
              </c:pt>
              <c:pt idx="51">
                <c:v>84.1885873526398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1309912287601124"/>
          <c:y val="0.11913612755991146"/>
          <c:w val="0.2509217812812245"/>
          <c:h val="0.2934885015392652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3.835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2.8099999999999996</c:v>
              </c:pt>
              <c:pt idx="1">
                <c:v>2.6249999999999996</c:v>
              </c:pt>
              <c:pt idx="2">
                <c:v>2.895</c:v>
              </c:pt>
              <c:pt idx="3">
                <c:v>3.4330000000000003</c:v>
              </c:pt>
              <c:pt idx="4">
                <c:v>2.8419999999999996</c:v>
              </c:pt>
              <c:pt idx="5">
                <c:v>2.9849999999999994</c:v>
              </c:pt>
              <c:pt idx="6">
                <c:v>2.778</c:v>
              </c:pt>
              <c:pt idx="7">
                <c:v>2.9140000000000001</c:v>
              </c:pt>
              <c:pt idx="8">
                <c:v>2.1180000000000003</c:v>
              </c:pt>
              <c:pt idx="9">
                <c:v>2.4589999999999996</c:v>
              </c:pt>
              <c:pt idx="10">
                <c:v>2.1500000000000004</c:v>
              </c:pt>
              <c:pt idx="11">
                <c:v>1.5660000000000001</c:v>
              </c:pt>
              <c:pt idx="12">
                <c:v>1.4039999999999999</c:v>
              </c:pt>
              <c:pt idx="13">
                <c:v>1.4530000000000003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1.226</c:v>
              </c:pt>
              <c:pt idx="29">
                <c:v>1.226</c:v>
              </c:pt>
              <c:pt idx="30">
                <c:v>1.1029999999999998</c:v>
              </c:pt>
              <c:pt idx="31">
                <c:v>1.6970000000000001</c:v>
              </c:pt>
              <c:pt idx="32">
                <c:v>2.2780000000000005</c:v>
              </c:pt>
              <c:pt idx="33">
                <c:v>2.7530000000000001</c:v>
              </c:pt>
              <c:pt idx="34">
                <c:v>2.6289999999999996</c:v>
              </c:pt>
              <c:pt idx="35">
                <c:v>1.9790000000000001</c:v>
              </c:pt>
              <c:pt idx="36">
                <c:v>2.0670000000000002</c:v>
              </c:pt>
              <c:pt idx="37">
                <c:v>2.3659999999999997</c:v>
              </c:pt>
              <c:pt idx="38">
                <c:v>1.8940000000000001</c:v>
              </c:pt>
              <c:pt idx="39">
                <c:v>2.2199999999999998</c:v>
              </c:pt>
              <c:pt idx="40">
                <c:v>1.3419999999999996</c:v>
              </c:pt>
              <c:pt idx="41">
                <c:v>1.3150000000000004</c:v>
              </c:pt>
              <c:pt idx="42">
                <c:v>1.2000000000000002</c:v>
              </c:pt>
              <c:pt idx="43">
                <c:v>1.1070000000000002</c:v>
              </c:pt>
              <c:pt idx="44">
                <c:v>1.5120000000000005</c:v>
              </c:pt>
              <c:pt idx="45">
                <c:v>1.032</c:v>
              </c:pt>
              <c:pt idx="46">
                <c:v>1.4060000000000006</c:v>
              </c:pt>
              <c:pt idx="47">
                <c:v>1.0780000000000003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3.5489999999999999</c:v>
              </c:pt>
              <c:pt idx="23">
                <c:v>4.6760000000000002</c:v>
              </c:pt>
              <c:pt idx="24">
                <c:v>3.931</c:v>
              </c:pt>
              <c:pt idx="25">
                <c:v>4.4000000000000004</c:v>
              </c:pt>
              <c:pt idx="26">
                <c:v>4.7519999999999998</c:v>
              </c:pt>
              <c:pt idx="27">
                <c:v>4.9690000000000003</c:v>
              </c:pt>
              <c:pt idx="28">
                <c:v>5.4809999999999999</c:v>
              </c:pt>
              <c:pt idx="29">
                <c:v>5.6970000000000001</c:v>
              </c:pt>
              <c:pt idx="30">
                <c:v>6.0540000000000003</c:v>
              </c:pt>
              <c:pt idx="31">
                <c:v>6.6550000000000002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7.97</c:v>
              </c:pt>
              <c:pt idx="36">
                <c:v>8.8620000000000001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7.6109999999999998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8.1259999999999994</c:v>
              </c:pt>
              <c:pt idx="45">
                <c:v>8.61</c:v>
              </c:pt>
              <c:pt idx="46">
                <c:v>8.3710000000000004</c:v>
              </c:pt>
              <c:pt idx="47">
                <c:v>7.72</c:v>
              </c:pt>
              <c:pt idx="48">
                <c:v>7.0940000000000003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5"/>
          <c:order val="3"/>
          <c:tx>
            <c:v>2018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5.173</c:v>
              </c:pt>
              <c:pt idx="1">
                <c:v>4.3170000000000002</c:v>
              </c:pt>
              <c:pt idx="2">
                <c:v>3.129</c:v>
              </c:pt>
              <c:pt idx="3">
                <c:v>3.294</c:v>
              </c:pt>
              <c:pt idx="4">
                <c:v>3.4540000000000002</c:v>
              </c:pt>
              <c:pt idx="5">
                <c:v>2.5870000000000002</c:v>
              </c:pt>
              <c:pt idx="6">
                <c:v>2.6819999999999999</c:v>
              </c:pt>
              <c:pt idx="7">
                <c:v>3.0089999999999999</c:v>
              </c:pt>
              <c:pt idx="8">
                <c:v>3.0169999999999999</c:v>
              </c:pt>
              <c:pt idx="9">
                <c:v>3.2610000000000001</c:v>
              </c:pt>
              <c:pt idx="10">
                <c:v>3.2629999999999999</c:v>
              </c:pt>
              <c:pt idx="11">
                <c:v>2.734</c:v>
              </c:pt>
              <c:pt idx="12">
                <c:v>2.7109999999999999</c:v>
              </c:pt>
              <c:pt idx="13">
                <c:v>2.472</c:v>
              </c:pt>
              <c:pt idx="14">
                <c:v>2.4929999999999999</c:v>
              </c:pt>
              <c:pt idx="15">
                <c:v>2.8119999999999998</c:v>
              </c:pt>
              <c:pt idx="16">
                <c:v>2.923</c:v>
              </c:pt>
              <c:pt idx="17">
                <c:v>2.9649999999999999</c:v>
              </c:pt>
              <c:pt idx="18">
                <c:v>3.5870000000000002</c:v>
              </c:pt>
              <c:pt idx="19">
                <c:v>3.5009999999999999</c:v>
              </c:pt>
              <c:pt idx="20">
                <c:v>4.101</c:v>
              </c:pt>
              <c:pt idx="21">
                <c:v>3.4710000000000001</c:v>
              </c:pt>
              <c:pt idx="22">
                <c:v>3.577</c:v>
              </c:pt>
              <c:pt idx="23">
                <c:v>4.2619999999999996</c:v>
              </c:pt>
              <c:pt idx="24">
                <c:v>4.7629999999999999</c:v>
              </c:pt>
              <c:pt idx="25">
                <c:v>5.1580000000000004</c:v>
              </c:pt>
              <c:pt idx="26">
                <c:v>4.9669999999999996</c:v>
              </c:pt>
              <c:pt idx="27">
                <c:v>5.835</c:v>
              </c:pt>
              <c:pt idx="28">
                <c:v>5.4329999999999998</c:v>
              </c:pt>
              <c:pt idx="29">
                <c:v>5.3019999999999996</c:v>
              </c:pt>
              <c:pt idx="30">
                <c:v>5.2510000000000003</c:v>
              </c:pt>
              <c:pt idx="31">
                <c:v>5.9669999999999996</c:v>
              </c:pt>
              <c:pt idx="32">
                <c:v>6.173</c:v>
              </c:pt>
              <c:pt idx="33">
                <c:v>6.8579999999999997</c:v>
              </c:pt>
              <c:pt idx="34">
                <c:v>7.1589999999999998</c:v>
              </c:pt>
              <c:pt idx="35">
                <c:v>7.2320000000000002</c:v>
              </c:pt>
              <c:pt idx="36">
                <c:v>7.2880000000000003</c:v>
              </c:pt>
              <c:pt idx="37">
                <c:v>7.9390000000000001</c:v>
              </c:pt>
              <c:pt idx="38">
                <c:v>7.649</c:v>
              </c:pt>
              <c:pt idx="39">
                <c:v>8.11</c:v>
              </c:pt>
              <c:pt idx="40">
                <c:v>7.6059999999999999</c:v>
              </c:pt>
              <c:pt idx="41">
                <c:v>7.5640000000000001</c:v>
              </c:pt>
              <c:pt idx="42">
                <c:v>7.367</c:v>
              </c:pt>
              <c:pt idx="43">
                <c:v>7.25</c:v>
              </c:pt>
              <c:pt idx="44">
                <c:v>7.73</c:v>
              </c:pt>
              <c:pt idx="45">
                <c:v>7.2190000000000003</c:v>
              </c:pt>
              <c:pt idx="46">
                <c:v>7.5170000000000003</c:v>
              </c:pt>
              <c:pt idx="47">
                <c:v>7.0510000000000002</c:v>
              </c:pt>
              <c:pt idx="48">
                <c:v>6.7670000000000003</c:v>
              </c:pt>
              <c:pt idx="49">
                <c:v>6.38</c:v>
              </c:pt>
              <c:pt idx="50">
                <c:v>6.4109999999999996</c:v>
              </c:pt>
              <c:pt idx="51">
                <c:v>6.3570000000000002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8F5-42F2-B793-EF372D357A3D}"/>
            </c:ext>
          </c:extLst>
        </c:ser>
        <c:ser>
          <c:idx val="0"/>
          <c:order val="4"/>
          <c:tx>
            <c:v>2017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6.6289999999999996</c:v>
              </c:pt>
              <c:pt idx="1">
                <c:v>5.9880000000000004</c:v>
              </c:pt>
              <c:pt idx="2">
                <c:v>5.9980000000000002</c:v>
              </c:pt>
              <c:pt idx="3">
                <c:v>6.0540000000000003</c:v>
              </c:pt>
              <c:pt idx="4">
                <c:v>4.9169999999999998</c:v>
              </c:pt>
              <c:pt idx="5">
                <c:v>4.9379999999999997</c:v>
              </c:pt>
              <c:pt idx="6">
                <c:v>4.3780000000000001</c:v>
              </c:pt>
              <c:pt idx="7">
                <c:v>4.5960000000000001</c:v>
              </c:pt>
              <c:pt idx="8">
                <c:v>3.7610000000000001</c:v>
              </c:pt>
              <c:pt idx="9">
                <c:v>3.84</c:v>
              </c:pt>
              <c:pt idx="10">
                <c:v>3.6680000000000001</c:v>
              </c:pt>
              <c:pt idx="11">
                <c:v>3.3010000000000002</c:v>
              </c:pt>
              <c:pt idx="12">
                <c:v>2.8</c:v>
              </c:pt>
              <c:pt idx="13">
                <c:v>2.532</c:v>
              </c:pt>
              <c:pt idx="14">
                <c:v>2.4980000000000002</c:v>
              </c:pt>
              <c:pt idx="15">
                <c:v>2.5960000000000001</c:v>
              </c:pt>
              <c:pt idx="16">
                <c:v>2.4969999999999999</c:v>
              </c:pt>
              <c:pt idx="17">
                <c:v>2.9249999999999998</c:v>
              </c:pt>
              <c:pt idx="18">
                <c:v>2.5939999999999999</c:v>
              </c:pt>
              <c:pt idx="19">
                <c:v>3.0089999999999999</c:v>
              </c:pt>
              <c:pt idx="20">
                <c:v>3.4860000000000002</c:v>
              </c:pt>
              <c:pt idx="21">
                <c:v>3.629</c:v>
              </c:pt>
              <c:pt idx="22">
                <c:v>3.419</c:v>
              </c:pt>
              <c:pt idx="23">
                <c:v>3.7810000000000001</c:v>
              </c:pt>
              <c:pt idx="24">
                <c:v>4.3490000000000002</c:v>
              </c:pt>
              <c:pt idx="25">
                <c:v>4.3920000000000003</c:v>
              </c:pt>
              <c:pt idx="26">
                <c:v>4.5679999999999996</c:v>
              </c:pt>
              <c:pt idx="27">
                <c:v>5.1740000000000004</c:v>
              </c:pt>
              <c:pt idx="28">
                <c:v>5.0140000000000002</c:v>
              </c:pt>
              <c:pt idx="29">
                <c:v>4.9009999999999998</c:v>
              </c:pt>
              <c:pt idx="30">
                <c:v>5.5270000000000001</c:v>
              </c:pt>
              <c:pt idx="31">
                <c:v>5.5250000000000004</c:v>
              </c:pt>
              <c:pt idx="32">
                <c:v>5.5910000000000002</c:v>
              </c:pt>
              <c:pt idx="33">
                <c:v>6.0369999999999999</c:v>
              </c:pt>
              <c:pt idx="34">
                <c:v>6.3</c:v>
              </c:pt>
              <c:pt idx="35">
                <c:v>6.24</c:v>
              </c:pt>
              <c:pt idx="36">
                <c:v>5.8289999999999997</c:v>
              </c:pt>
              <c:pt idx="37">
                <c:v>5.5730000000000004</c:v>
              </c:pt>
              <c:pt idx="38">
                <c:v>5.9180000000000001</c:v>
              </c:pt>
              <c:pt idx="39">
                <c:v>5.89</c:v>
              </c:pt>
              <c:pt idx="40">
                <c:v>6.4320000000000004</c:v>
              </c:pt>
              <c:pt idx="41">
                <c:v>6.2489999999999997</c:v>
              </c:pt>
              <c:pt idx="42">
                <c:v>6.56</c:v>
              </c:pt>
              <c:pt idx="43">
                <c:v>6.4969999999999999</c:v>
              </c:pt>
              <c:pt idx="44">
                <c:v>6.9029999999999996</c:v>
              </c:pt>
              <c:pt idx="45">
                <c:v>6.6619999999999999</c:v>
              </c:pt>
              <c:pt idx="46">
                <c:v>7.1669999999999998</c:v>
              </c:pt>
              <c:pt idx="47">
                <c:v>7.048</c:v>
              </c:pt>
              <c:pt idx="48">
                <c:v>7.1689999999999996</c:v>
              </c:pt>
              <c:pt idx="49">
                <c:v>6.4690000000000003</c:v>
              </c:pt>
              <c:pt idx="50">
                <c:v>6.0279999999999996</c:v>
              </c:pt>
              <c:pt idx="51">
                <c:v>5.899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8F5-42F2-B793-EF372D357A3D}"/>
            </c:ext>
          </c:extLst>
        </c:ser>
        <c:ser>
          <c:idx val="6"/>
          <c:order val="5"/>
          <c:tx>
            <c:v>2016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6.6449999999999996</c:v>
              </c:pt>
              <c:pt idx="1">
                <c:v>6.3419999999999996</c:v>
              </c:pt>
              <c:pt idx="2">
                <c:v>6.024</c:v>
              </c:pt>
              <c:pt idx="3">
                <c:v>5.5869999999999997</c:v>
              </c:pt>
              <c:pt idx="4">
                <c:v>5.0019999999999998</c:v>
              </c:pt>
              <c:pt idx="5">
                <c:v>4.7249999999999996</c:v>
              </c:pt>
              <c:pt idx="6">
                <c:v>4.3010000000000002</c:v>
              </c:pt>
              <c:pt idx="7">
                <c:v>3.71</c:v>
              </c:pt>
              <c:pt idx="8">
                <c:v>3.2749999999999999</c:v>
              </c:pt>
              <c:pt idx="9">
                <c:v>2.9940000000000002</c:v>
              </c:pt>
              <c:pt idx="10">
                <c:v>2.8820000000000001</c:v>
              </c:pt>
              <c:pt idx="11">
                <c:v>2.9780000000000002</c:v>
              </c:pt>
              <c:pt idx="12">
                <c:v>3.0009999999999999</c:v>
              </c:pt>
              <c:pt idx="13">
                <c:v>3.1190000000000002</c:v>
              </c:pt>
              <c:pt idx="14">
                <c:v>3.1520000000000001</c:v>
              </c:pt>
              <c:pt idx="15">
                <c:v>3.2480000000000002</c:v>
              </c:pt>
              <c:pt idx="16">
                <c:v>3.3340000000000001</c:v>
              </c:pt>
              <c:pt idx="17">
                <c:v>3.5539999999999998</c:v>
              </c:pt>
              <c:pt idx="18">
                <c:v>3.633</c:v>
              </c:pt>
              <c:pt idx="19">
                <c:v>3.665</c:v>
              </c:pt>
              <c:pt idx="20">
                <c:v>3.4340000000000002</c:v>
              </c:pt>
              <c:pt idx="21">
                <c:v>3.431</c:v>
              </c:pt>
              <c:pt idx="22">
                <c:v>3.6850000000000001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4.2489999999999997</c:v>
              </c:pt>
              <c:pt idx="28">
                <c:v>4.367</c:v>
              </c:pt>
              <c:pt idx="29">
                <c:v>5.149</c:v>
              </c:pt>
              <c:pt idx="30">
                <c:v>5.056</c:v>
              </c:pt>
              <c:pt idx="31">
                <c:v>5.6859999999999999</c:v>
              </c:pt>
              <c:pt idx="32">
                <c:v>6.5720000000000001</c:v>
              </c:pt>
              <c:pt idx="33">
                <c:v>7.0670000000000002</c:v>
              </c:pt>
              <c:pt idx="34">
                <c:v>6.8959999999999999</c:v>
              </c:pt>
              <c:pt idx="35">
                <c:v>7.1710000000000003</c:v>
              </c:pt>
              <c:pt idx="36">
                <c:v>7.6539999999999999</c:v>
              </c:pt>
              <c:pt idx="37">
                <c:v>7.4889999999999999</c:v>
              </c:pt>
              <c:pt idx="38">
                <c:v>7.6909999999999998</c:v>
              </c:pt>
              <c:pt idx="39">
                <c:v>7.7469999999999999</c:v>
              </c:pt>
              <c:pt idx="40">
                <c:v>7.6109999999999998</c:v>
              </c:pt>
              <c:pt idx="41">
                <c:v>6.9649999999999999</c:v>
              </c:pt>
              <c:pt idx="42">
                <c:v>7.0110000000000001</c:v>
              </c:pt>
              <c:pt idx="43">
                <c:v>7.1459999999999999</c:v>
              </c:pt>
              <c:pt idx="44">
                <c:v>6.7759999999999998</c:v>
              </c:pt>
              <c:pt idx="45">
                <c:v>7</c:v>
              </c:pt>
              <c:pt idx="46">
                <c:v>7.0039999999999996</c:v>
              </c:pt>
              <c:pt idx="47">
                <c:v>7.1390000000000002</c:v>
              </c:pt>
              <c:pt idx="48">
                <c:v>7.2460000000000004</c:v>
              </c:pt>
              <c:pt idx="49">
                <c:v>7.0250000000000004</c:v>
              </c:pt>
              <c:pt idx="50">
                <c:v>6.4640000000000004</c:v>
              </c:pt>
              <c:pt idx="51">
                <c:v>6.4660000000000002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8F5-42F2-B793-EF372D357A3D}"/>
            </c:ext>
          </c:extLst>
        </c:ser>
        <c:ser>
          <c:idx val="4"/>
          <c:order val="6"/>
          <c:tx>
            <c:v>2015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5.1159999999999997</c:v>
              </c:pt>
              <c:pt idx="1">
                <c:v>4.6840000000000002</c:v>
              </c:pt>
              <c:pt idx="2">
                <c:v>4.766</c:v>
              </c:pt>
              <c:pt idx="3">
                <c:v>4.2720000000000002</c:v>
              </c:pt>
              <c:pt idx="4">
                <c:v>3.5579999999999998</c:v>
              </c:pt>
              <c:pt idx="5">
                <c:v>3.246</c:v>
              </c:pt>
              <c:pt idx="6">
                <c:v>2.536</c:v>
              </c:pt>
              <c:pt idx="7">
                <c:v>1.643</c:v>
              </c:pt>
              <c:pt idx="8">
                <c:v>1.381</c:v>
              </c:pt>
              <c:pt idx="9">
                <c:v>1.518</c:v>
              </c:pt>
              <c:pt idx="10">
                <c:v>1.7509999999999999</c:v>
              </c:pt>
              <c:pt idx="11">
                <c:v>1.597</c:v>
              </c:pt>
              <c:pt idx="12">
                <c:v>1.597</c:v>
              </c:pt>
              <c:pt idx="13">
                <c:v>1.6659999999999999</c:v>
              </c:pt>
              <c:pt idx="14">
                <c:v>2.2069999999999999</c:v>
              </c:pt>
              <c:pt idx="15">
                <c:v>2.282</c:v>
              </c:pt>
              <c:pt idx="16">
                <c:v>2.6859999999999999</c:v>
              </c:pt>
              <c:pt idx="17">
                <c:v>3.2240000000000002</c:v>
              </c:pt>
              <c:pt idx="18">
                <c:v>3.3079999999999998</c:v>
              </c:pt>
              <c:pt idx="19">
                <c:v>3.4630000000000001</c:v>
              </c:pt>
              <c:pt idx="20">
                <c:v>4.0759999999999996</c:v>
              </c:pt>
              <c:pt idx="21">
                <c:v>4.476</c:v>
              </c:pt>
              <c:pt idx="22">
                <c:v>5.0910000000000002</c:v>
              </c:pt>
              <c:pt idx="23">
                <c:v>5.0289999999999999</c:v>
              </c:pt>
              <c:pt idx="24">
                <c:v>5.048</c:v>
              </c:pt>
              <c:pt idx="25">
                <c:v>5.0119999999999996</c:v>
              </c:pt>
              <c:pt idx="26">
                <c:v>5.0960000000000001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5.6470000000000002</c:v>
              </c:pt>
              <c:pt idx="38">
                <c:v>5.7969999999999997</c:v>
              </c:pt>
              <c:pt idx="39">
                <c:v>6.1459999999999999</c:v>
              </c:pt>
              <c:pt idx="40">
                <c:v>6.7539999999999996</c:v>
              </c:pt>
              <c:pt idx="41">
                <c:v>6.7969999999999997</c:v>
              </c:pt>
              <c:pt idx="42">
                <c:v>6.7329999999999997</c:v>
              </c:pt>
              <c:pt idx="43">
                <c:v>6.7690000000000001</c:v>
              </c:pt>
              <c:pt idx="44">
                <c:v>6.9240000000000004</c:v>
              </c:pt>
              <c:pt idx="45">
                <c:v>7.0960000000000001</c:v>
              </c:pt>
              <c:pt idx="46">
                <c:v>7.21</c:v>
              </c:pt>
              <c:pt idx="47">
                <c:v>7.1280000000000001</c:v>
              </c:pt>
              <c:pt idx="48">
                <c:v>6.8630000000000004</c:v>
              </c:pt>
              <c:pt idx="49">
                <c:v>6.5060000000000002</c:v>
              </c:pt>
              <c:pt idx="50">
                <c:v>6.4779999999999998</c:v>
              </c:pt>
              <c:pt idx="51">
                <c:v>6.68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B8F5-42F2-B793-EF372D357A3D}"/>
            </c:ext>
          </c:extLst>
        </c:ser>
        <c:ser>
          <c:idx val="1"/>
          <c:order val="7"/>
          <c:tx>
            <c:v>2014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3.835</c:v>
              </c:pt>
              <c:pt idx="1">
                <c:v>3.7170000000000001</c:v>
              </c:pt>
              <c:pt idx="2">
                <c:v>3.2160000000000002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1.9650000000000001</c:v>
              </c:pt>
              <c:pt idx="9">
                <c:v>2.0289999999999999</c:v>
              </c:pt>
              <c:pt idx="10">
                <c:v>1.8819999999999999</c:v>
              </c:pt>
              <c:pt idx="11">
                <c:v>1.7350000000000001</c:v>
              </c:pt>
              <c:pt idx="12">
                <c:v>1.7190000000000001</c:v>
              </c:pt>
              <c:pt idx="13">
                <c:v>1.887</c:v>
              </c:pt>
              <c:pt idx="14">
                <c:v>2.141</c:v>
              </c:pt>
              <c:pt idx="15">
                <c:v>2.2320000000000002</c:v>
              </c:pt>
              <c:pt idx="16">
                <c:v>2.6019999999999999</c:v>
              </c:pt>
              <c:pt idx="17">
                <c:v>2.823</c:v>
              </c:pt>
              <c:pt idx="18">
                <c:v>2.9889999999999999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3.4319999999999999</c:v>
              </c:pt>
              <c:pt idx="23">
                <c:v>3.806</c:v>
              </c:pt>
              <c:pt idx="24">
                <c:v>4.0570000000000004</c:v>
              </c:pt>
              <c:pt idx="25">
                <c:v>4.2</c:v>
              </c:pt>
              <c:pt idx="26">
                <c:v>4.71</c:v>
              </c:pt>
              <c:pt idx="27">
                <c:v>4.9569999999999999</c:v>
              </c:pt>
              <c:pt idx="28">
                <c:v>5.2530000000000001</c:v>
              </c:pt>
              <c:pt idx="29">
                <c:v>5.6589999999999998</c:v>
              </c:pt>
              <c:pt idx="30">
                <c:v>5.4660000000000002</c:v>
              </c:pt>
              <c:pt idx="31">
                <c:v>5.3819999999999997</c:v>
              </c:pt>
              <c:pt idx="32">
                <c:v>5.5970000000000004</c:v>
              </c:pt>
              <c:pt idx="33">
                <c:v>5.7009999999999996</c:v>
              </c:pt>
              <c:pt idx="34">
                <c:v>5.89</c:v>
              </c:pt>
              <c:pt idx="35">
                <c:v>5.7279999999999998</c:v>
              </c:pt>
              <c:pt idx="36">
                <c:v>5.609</c:v>
              </c:pt>
              <c:pt idx="37">
                <c:v>5.6769999999999996</c:v>
              </c:pt>
              <c:pt idx="38">
                <c:v>5.8730000000000002</c:v>
              </c:pt>
              <c:pt idx="39">
                <c:v>5.9470000000000001</c:v>
              </c:pt>
              <c:pt idx="40">
                <c:v>6.2690000000000001</c:v>
              </c:pt>
              <c:pt idx="41">
                <c:v>6.3949999999999996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B8F5-42F2-B793-EF372D357A3D}"/>
            </c:ext>
          </c:extLst>
        </c:ser>
        <c:ser>
          <c:idx val="8"/>
          <c:order val="8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6.1813464901625004</c:v>
              </c:pt>
              <c:pt idx="1">
                <c:v>5.9396929803250016</c:v>
              </c:pt>
              <c:pt idx="2">
                <c:v>5.6980394704875028</c:v>
              </c:pt>
              <c:pt idx="3">
                <c:v>5.456385960650004</c:v>
              </c:pt>
              <c:pt idx="4">
                <c:v>5.214732450812507</c:v>
              </c:pt>
              <c:pt idx="5">
                <c:v>4.7011695320230729</c:v>
              </c:pt>
              <c:pt idx="6">
                <c:v>4.1876066132336387</c:v>
              </c:pt>
              <c:pt idx="7">
                <c:v>3.6740436944442041</c:v>
              </c:pt>
              <c:pt idx="8">
                <c:v>3.1604807756547686</c:v>
              </c:pt>
              <c:pt idx="9">
                <c:v>2.9403394159459904</c:v>
              </c:pt>
              <c:pt idx="10">
                <c:v>2.7201980562372121</c:v>
              </c:pt>
              <c:pt idx="11">
                <c:v>2.5000566965284339</c:v>
              </c:pt>
              <c:pt idx="12">
                <c:v>2.2799153368196561</c:v>
              </c:pt>
              <c:pt idx="13">
                <c:v>2.3307253962913332</c:v>
              </c:pt>
              <c:pt idx="14">
                <c:v>2.3815354557630104</c:v>
              </c:pt>
              <c:pt idx="15">
                <c:v>2.4323455152346876</c:v>
              </c:pt>
              <c:pt idx="16">
                <c:v>2.4831555747063647</c:v>
              </c:pt>
              <c:pt idx="17">
                <c:v>2.6444729014623922</c:v>
              </c:pt>
              <c:pt idx="18">
                <c:v>2.8057902282184197</c:v>
              </c:pt>
              <c:pt idx="19">
                <c:v>2.9671075549744472</c:v>
              </c:pt>
              <c:pt idx="20">
                <c:v>3.1284248817304747</c:v>
              </c:pt>
              <c:pt idx="21">
                <c:v>3.2897422084865018</c:v>
              </c:pt>
              <c:pt idx="22">
                <c:v>3.3811101373587724</c:v>
              </c:pt>
              <c:pt idx="23">
                <c:v>3.472478066231043</c:v>
              </c:pt>
              <c:pt idx="24">
                <c:v>3.5638459951033137</c:v>
              </c:pt>
              <c:pt idx="25">
                <c:v>3.6552139239755843</c:v>
              </c:pt>
              <c:pt idx="26">
                <c:v>3.7863992476951491</c:v>
              </c:pt>
              <c:pt idx="27">
                <c:v>3.9175845714147139</c:v>
              </c:pt>
              <c:pt idx="28">
                <c:v>4.0487698951342788</c:v>
              </c:pt>
              <c:pt idx="29">
                <c:v>4.179955218853844</c:v>
              </c:pt>
              <c:pt idx="30">
                <c:v>4.3111405425734093</c:v>
              </c:pt>
              <c:pt idx="31">
                <c:v>4.5295242615328046</c:v>
              </c:pt>
              <c:pt idx="32">
                <c:v>4.7479079804922</c:v>
              </c:pt>
              <c:pt idx="33">
                <c:v>4.9662916994515953</c:v>
              </c:pt>
              <c:pt idx="34">
                <c:v>5.1846754184109916</c:v>
              </c:pt>
              <c:pt idx="35">
                <c:v>5.4448193099223436</c:v>
              </c:pt>
              <c:pt idx="36">
                <c:v>5.7049632014336957</c:v>
              </c:pt>
              <c:pt idx="37">
                <c:v>5.9651070929450478</c:v>
              </c:pt>
              <c:pt idx="38">
                <c:v>6.225250984456399</c:v>
              </c:pt>
              <c:pt idx="39">
                <c:v>6.3907530964070451</c:v>
              </c:pt>
              <c:pt idx="40">
                <c:v>6.5562552083576913</c:v>
              </c:pt>
              <c:pt idx="41">
                <c:v>6.7217573203083374</c:v>
              </c:pt>
              <c:pt idx="42">
                <c:v>6.8872594322589835</c:v>
              </c:pt>
              <c:pt idx="43">
                <c:v>7.0527615442096314</c:v>
              </c:pt>
              <c:pt idx="44">
                <c:v>7.0780089138388664</c:v>
              </c:pt>
              <c:pt idx="45">
                <c:v>7.1032562834681023</c:v>
              </c:pt>
              <c:pt idx="46">
                <c:v>7.1285036530973382</c:v>
              </c:pt>
              <c:pt idx="47">
                <c:v>7.1537510227265733</c:v>
              </c:pt>
              <c:pt idx="48">
                <c:v>7.0788352184299148</c:v>
              </c:pt>
              <c:pt idx="49">
                <c:v>7.0039194141332564</c:v>
              </c:pt>
              <c:pt idx="50">
                <c:v>6.9290036098365979</c:v>
              </c:pt>
              <c:pt idx="51">
                <c:v>6.8540878055399403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677651836250771"/>
          <c:y val="0.12783650820156453"/>
          <c:w val="0.21984519970519778"/>
          <c:h val="0.32393983378505098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13.055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8.8759999999999994</c:v>
              </c:pt>
              <c:pt idx="16">
                <c:v>9.2759999999999998</c:v>
              </c:pt>
              <c:pt idx="17">
                <c:v>10.144</c:v>
              </c:pt>
              <c:pt idx="18">
                <c:v>10.9</c:v>
              </c:pt>
              <c:pt idx="19">
                <c:v>11.97</c:v>
              </c:pt>
              <c:pt idx="20">
                <c:v>13.013999999999999</c:v>
              </c:pt>
              <c:pt idx="21">
                <c:v>14.593</c:v>
              </c:pt>
              <c:pt idx="22">
                <c:v>16.497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21.192</c:v>
              </c:pt>
              <c:pt idx="29">
                <c:v>21.885000000000002</c:v>
              </c:pt>
              <c:pt idx="30">
                <c:v>21.966999999999999</c:v>
              </c:pt>
              <c:pt idx="31">
                <c:v>22.335999999999999</c:v>
              </c:pt>
              <c:pt idx="32">
                <c:v>22.875</c:v>
              </c:pt>
              <c:pt idx="33">
                <c:v>23.013999999999999</c:v>
              </c:pt>
              <c:pt idx="34">
                <c:v>24.417000000000002</c:v>
              </c:pt>
              <c:pt idx="35">
                <c:v>25.783000000000001</c:v>
              </c:pt>
              <c:pt idx="36">
                <c:v>26.31</c:v>
              </c:pt>
              <c:pt idx="37">
                <c:v>26.434999999999999</c:v>
              </c:pt>
              <c:pt idx="38">
                <c:v>26.385000000000002</c:v>
              </c:pt>
              <c:pt idx="39">
                <c:v>26.872</c:v>
              </c:pt>
              <c:pt idx="40">
                <c:v>27.274999999999999</c:v>
              </c:pt>
              <c:pt idx="41">
                <c:v>27.568000000000001</c:v>
              </c:pt>
              <c:pt idx="42">
                <c:v>27.440999999999999</c:v>
              </c:pt>
              <c:pt idx="43">
                <c:v>26.625</c:v>
              </c:pt>
              <c:pt idx="44">
                <c:v>25.486999999999998</c:v>
              </c:pt>
              <c:pt idx="45">
                <c:v>25.265999999999998</c:v>
              </c:pt>
              <c:pt idx="46">
                <c:v>24.93</c:v>
              </c:pt>
              <c:pt idx="47">
                <c:v>24.978000000000002</c:v>
              </c:pt>
              <c:pt idx="48">
                <c:v>24.338999999999999</c:v>
              </c:pt>
              <c:pt idx="49">
                <c:v>21.858000000000001</c:v>
              </c:pt>
              <c:pt idx="50">
                <c:v>21.263000000000002</c:v>
              </c:pt>
              <c:pt idx="51">
                <c:v>21.033000000000001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13.25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8.5020000000000007</c:v>
              </c:pt>
              <c:pt idx="16">
                <c:v>9.0549999999999997</c:v>
              </c:pt>
              <c:pt idx="17">
                <c:v>8.2859999999999996</c:v>
              </c:pt>
              <c:pt idx="18">
                <c:v>7.5460000000000012</c:v>
              </c:pt>
              <c:pt idx="19">
                <c:v>7.2690000000000001</c:v>
              </c:pt>
              <c:pt idx="20">
                <c:v>6.4469999999999992</c:v>
              </c:pt>
              <c:pt idx="21">
                <c:v>6.1729999999999983</c:v>
              </c:pt>
              <c:pt idx="22">
                <c:v>4.7250000000000014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6.786999999999999</c:v>
              </c:pt>
              <c:pt idx="29">
                <c:v>6.8729999999999976</c:v>
              </c:pt>
              <c:pt idx="30">
                <c:v>6.7840000000000025</c:v>
              </c:pt>
              <c:pt idx="31">
                <c:v>6.365000000000002</c:v>
              </c:pt>
              <c:pt idx="32">
                <c:v>5.9710000000000001</c:v>
              </c:pt>
              <c:pt idx="33">
                <c:v>6.0740000000000016</c:v>
              </c:pt>
              <c:pt idx="34">
                <c:v>4.3859999999999992</c:v>
              </c:pt>
              <c:pt idx="35">
                <c:v>3.4029999999999987</c:v>
              </c:pt>
              <c:pt idx="36">
                <c:v>3.1310000000000002</c:v>
              </c:pt>
              <c:pt idx="37">
                <c:v>2.8440000000000012</c:v>
              </c:pt>
              <c:pt idx="38">
                <c:v>2.6089999999999982</c:v>
              </c:pt>
              <c:pt idx="39">
                <c:v>2.2759999999999998</c:v>
              </c:pt>
              <c:pt idx="40">
                <c:v>1.3530000000000015</c:v>
              </c:pt>
              <c:pt idx="41">
                <c:v>0.61499999999999844</c:v>
              </c:pt>
              <c:pt idx="42">
                <c:v>0.66800000000000281</c:v>
              </c:pt>
              <c:pt idx="43">
                <c:v>1.7240000000000002</c:v>
              </c:pt>
              <c:pt idx="44">
                <c:v>3.3100000000000023</c:v>
              </c:pt>
              <c:pt idx="45">
                <c:v>3.9360000000000035</c:v>
              </c:pt>
              <c:pt idx="46">
                <c:v>4.8739999999999988</c:v>
              </c:pt>
              <c:pt idx="47">
                <c:v>4.6759999999999984</c:v>
              </c:pt>
              <c:pt idx="48">
                <c:v>4.5670000000000002</c:v>
              </c:pt>
              <c:pt idx="49">
                <c:v>6.3149999999999977</c:v>
              </c:pt>
              <c:pt idx="50">
                <c:v>5.7219999999999978</c:v>
              </c:pt>
              <c:pt idx="51">
                <c:v>5.7199999999999989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13.336</c:v>
              </c:pt>
              <c:pt idx="20">
                <c:v>14.212</c:v>
              </c:pt>
              <c:pt idx="21">
                <c:v>14.933999999999999</c:v>
              </c:pt>
              <c:pt idx="22">
                <c:v>18.001000000000001</c:v>
              </c:pt>
              <c:pt idx="23">
                <c:v>19.122</c:v>
              </c:pt>
              <c:pt idx="24">
                <c:v>20.591999999999999</c:v>
              </c:pt>
              <c:pt idx="25">
                <c:v>21.814</c:v>
              </c:pt>
              <c:pt idx="26">
                <c:v>21.457000000000001</c:v>
              </c:pt>
              <c:pt idx="27">
                <c:v>22.591000000000001</c:v>
              </c:pt>
              <c:pt idx="28">
                <c:v>23.378</c:v>
              </c:pt>
              <c:pt idx="29">
                <c:v>24.053000000000001</c:v>
              </c:pt>
              <c:pt idx="30">
                <c:v>24.56</c:v>
              </c:pt>
              <c:pt idx="31">
                <c:v>24.827999999999999</c:v>
              </c:pt>
              <c:pt idx="32">
                <c:v>25.491</c:v>
              </c:pt>
              <c:pt idx="33">
                <c:v>26.135000000000002</c:v>
              </c:pt>
              <c:pt idx="34">
                <c:v>26.738</c:v>
              </c:pt>
              <c:pt idx="35">
                <c:v>26.977</c:v>
              </c:pt>
              <c:pt idx="36">
                <c:v>27.829000000000001</c:v>
              </c:pt>
              <c:pt idx="37">
                <c:v>26.940999999999999</c:v>
              </c:pt>
              <c:pt idx="38">
                <c:v>27.463999999999999</c:v>
              </c:pt>
              <c:pt idx="39">
                <c:v>27.475000000000001</c:v>
              </c:pt>
              <c:pt idx="40">
                <c:v>27.166</c:v>
              </c:pt>
              <c:pt idx="41">
                <c:v>26.789000000000001</c:v>
              </c:pt>
              <c:pt idx="42">
                <c:v>26.545000000000002</c:v>
              </c:pt>
              <c:pt idx="43">
                <c:v>25.79</c:v>
              </c:pt>
              <c:pt idx="44">
                <c:v>24.841000000000001</c:v>
              </c:pt>
              <c:pt idx="45">
                <c:v>23.385999999999999</c:v>
              </c:pt>
              <c:pt idx="46">
                <c:v>22.902999999999999</c:v>
              </c:pt>
              <c:pt idx="47">
                <c:v>22.077000000000002</c:v>
              </c:pt>
              <c:pt idx="48">
                <c:v>21.024999999999999</c:v>
              </c:pt>
              <c:pt idx="49">
                <c:v>20.474</c:v>
              </c:pt>
              <c:pt idx="50">
                <c:v>20.411000000000001</c:v>
              </c:pt>
              <c:pt idx="51">
                <c:v>20.082999999999998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5"/>
          <c:order val="3"/>
          <c:tx>
            <c:v>2018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18.728000000000002</c:v>
              </c:pt>
              <c:pt idx="1">
                <c:v>16.888000000000002</c:v>
              </c:pt>
              <c:pt idx="2">
                <c:v>15.521000000000001</c:v>
              </c:pt>
              <c:pt idx="3">
                <c:v>14.714</c:v>
              </c:pt>
              <c:pt idx="4">
                <c:v>12.795999999999999</c:v>
              </c:pt>
              <c:pt idx="5">
                <c:v>11.778</c:v>
              </c:pt>
              <c:pt idx="6">
                <c:v>10.59</c:v>
              </c:pt>
              <c:pt idx="7">
                <c:v>10.208</c:v>
              </c:pt>
              <c:pt idx="8">
                <c:v>9.8810000000000002</c:v>
              </c:pt>
              <c:pt idx="9">
                <c:v>10.012</c:v>
              </c:pt>
              <c:pt idx="10">
                <c:v>9.8819999999999997</c:v>
              </c:pt>
              <c:pt idx="11">
                <c:v>9.4280000000000008</c:v>
              </c:pt>
              <c:pt idx="12">
                <c:v>9.2520000000000007</c:v>
              </c:pt>
              <c:pt idx="13">
                <c:v>9.14</c:v>
              </c:pt>
              <c:pt idx="14">
                <c:v>8.9730000000000008</c:v>
              </c:pt>
              <c:pt idx="15">
                <c:v>8.8759999999999994</c:v>
              </c:pt>
              <c:pt idx="16">
                <c:v>9.2759999999999998</c:v>
              </c:pt>
              <c:pt idx="17">
                <c:v>10.144</c:v>
              </c:pt>
              <c:pt idx="18">
                <c:v>10.9</c:v>
              </c:pt>
              <c:pt idx="19">
                <c:v>11.97</c:v>
              </c:pt>
              <c:pt idx="20">
                <c:v>13.013999999999999</c:v>
              </c:pt>
              <c:pt idx="21">
                <c:v>14.593</c:v>
              </c:pt>
              <c:pt idx="22">
                <c:v>16.497</c:v>
              </c:pt>
              <c:pt idx="23">
                <c:v>17.71</c:v>
              </c:pt>
              <c:pt idx="24">
                <c:v>18.440999999999999</c:v>
              </c:pt>
              <c:pt idx="25">
                <c:v>19.242999999999999</c:v>
              </c:pt>
              <c:pt idx="26">
                <c:v>20.408999999999999</c:v>
              </c:pt>
              <c:pt idx="27">
                <c:v>21.693000000000001</c:v>
              </c:pt>
              <c:pt idx="28">
                <c:v>21.401</c:v>
              </c:pt>
              <c:pt idx="29">
                <c:v>22.942</c:v>
              </c:pt>
              <c:pt idx="30">
                <c:v>22.773</c:v>
              </c:pt>
              <c:pt idx="31">
                <c:v>23.533999999999999</c:v>
              </c:pt>
              <c:pt idx="32">
                <c:v>24.212</c:v>
              </c:pt>
              <c:pt idx="33">
                <c:v>24.46</c:v>
              </c:pt>
              <c:pt idx="34">
                <c:v>25.689</c:v>
              </c:pt>
              <c:pt idx="35">
                <c:v>25.888999999999999</c:v>
              </c:pt>
              <c:pt idx="36">
                <c:v>26.31</c:v>
              </c:pt>
              <c:pt idx="37">
                <c:v>26.683</c:v>
              </c:pt>
              <c:pt idx="38">
                <c:v>27.736000000000001</c:v>
              </c:pt>
              <c:pt idx="39">
                <c:v>27.885999999999999</c:v>
              </c:pt>
              <c:pt idx="40">
                <c:v>27.939</c:v>
              </c:pt>
              <c:pt idx="41">
                <c:v>27.774000000000001</c:v>
              </c:pt>
              <c:pt idx="42">
                <c:v>27.440999999999999</c:v>
              </c:pt>
              <c:pt idx="43">
                <c:v>27.334</c:v>
              </c:pt>
              <c:pt idx="44">
                <c:v>26.821000000000002</c:v>
              </c:pt>
              <c:pt idx="45">
                <c:v>26.573</c:v>
              </c:pt>
              <c:pt idx="46">
                <c:v>26.02</c:v>
              </c:pt>
              <c:pt idx="47">
                <c:v>25.172000000000001</c:v>
              </c:pt>
              <c:pt idx="48">
                <c:v>24.338999999999999</c:v>
              </c:pt>
              <c:pt idx="49">
                <c:v>21.858000000000001</c:v>
              </c:pt>
              <c:pt idx="50">
                <c:v>21.263000000000002</c:v>
              </c:pt>
              <c:pt idx="51">
                <c:v>21.033000000000001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5AB-4CE2-9429-50A18888BB94}"/>
            </c:ext>
          </c:extLst>
        </c:ser>
        <c:ser>
          <c:idx val="0"/>
          <c:order val="4"/>
          <c:tx>
            <c:v>2017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21.553999999999998</c:v>
              </c:pt>
              <c:pt idx="1">
                <c:v>19.454000000000001</c:v>
              </c:pt>
              <c:pt idx="2">
                <c:v>17.5</c:v>
              </c:pt>
              <c:pt idx="3">
                <c:v>16.256</c:v>
              </c:pt>
              <c:pt idx="4">
                <c:v>15.416</c:v>
              </c:pt>
              <c:pt idx="5">
                <c:v>14.704000000000001</c:v>
              </c:pt>
              <c:pt idx="6">
                <c:v>13.737</c:v>
              </c:pt>
              <c:pt idx="7">
                <c:v>13.351000000000001</c:v>
              </c:pt>
              <c:pt idx="8">
                <c:v>12.535</c:v>
              </c:pt>
              <c:pt idx="9">
                <c:v>12.244999999999999</c:v>
              </c:pt>
              <c:pt idx="10">
                <c:v>11.715999999999999</c:v>
              </c:pt>
              <c:pt idx="11">
                <c:v>10.795999999999999</c:v>
              </c:pt>
              <c:pt idx="12">
                <c:v>11.161</c:v>
              </c:pt>
              <c:pt idx="13">
                <c:v>11.125</c:v>
              </c:pt>
              <c:pt idx="14">
                <c:v>11.201000000000001</c:v>
              </c:pt>
              <c:pt idx="15">
                <c:v>11.946</c:v>
              </c:pt>
              <c:pt idx="16">
                <c:v>11.771000000000001</c:v>
              </c:pt>
              <c:pt idx="17">
                <c:v>12.648999999999999</c:v>
              </c:pt>
              <c:pt idx="18">
                <c:v>13.282999999999999</c:v>
              </c:pt>
              <c:pt idx="19">
                <c:v>13.958</c:v>
              </c:pt>
              <c:pt idx="20">
                <c:v>14.952</c:v>
              </c:pt>
              <c:pt idx="21">
                <c:v>15.451000000000001</c:v>
              </c:pt>
              <c:pt idx="22">
                <c:v>16.748000000000001</c:v>
              </c:pt>
              <c:pt idx="23">
                <c:v>17.626999999999999</c:v>
              </c:pt>
              <c:pt idx="24">
                <c:v>18.175000000000001</c:v>
              </c:pt>
              <c:pt idx="25">
                <c:v>18.84</c:v>
              </c:pt>
              <c:pt idx="26">
                <c:v>19.695</c:v>
              </c:pt>
              <c:pt idx="27">
                <c:v>20.510999999999999</c:v>
              </c:pt>
              <c:pt idx="28">
                <c:v>21.192</c:v>
              </c:pt>
              <c:pt idx="29">
                <c:v>21.885000000000002</c:v>
              </c:pt>
              <c:pt idx="30">
                <c:v>21.966999999999999</c:v>
              </c:pt>
              <c:pt idx="31">
                <c:v>22.335999999999999</c:v>
              </c:pt>
              <c:pt idx="32">
                <c:v>22.875</c:v>
              </c:pt>
              <c:pt idx="33">
                <c:v>23.013999999999999</c:v>
              </c:pt>
              <c:pt idx="34">
                <c:v>24.417000000000002</c:v>
              </c:pt>
              <c:pt idx="35">
                <c:v>25.783000000000001</c:v>
              </c:pt>
              <c:pt idx="36">
                <c:v>26.396000000000001</c:v>
              </c:pt>
              <c:pt idx="37">
                <c:v>26.529</c:v>
              </c:pt>
              <c:pt idx="38">
                <c:v>26.385000000000002</c:v>
              </c:pt>
              <c:pt idx="39">
                <c:v>26.872</c:v>
              </c:pt>
              <c:pt idx="40">
                <c:v>27.274999999999999</c:v>
              </c:pt>
              <c:pt idx="41">
                <c:v>27.568000000000001</c:v>
              </c:pt>
              <c:pt idx="42">
                <c:v>27.625</c:v>
              </c:pt>
              <c:pt idx="43">
                <c:v>26.625</c:v>
              </c:pt>
              <c:pt idx="44">
                <c:v>25.486999999999998</c:v>
              </c:pt>
              <c:pt idx="45">
                <c:v>25.265999999999998</c:v>
              </c:pt>
              <c:pt idx="46">
                <c:v>24.93</c:v>
              </c:pt>
              <c:pt idx="47">
                <c:v>24.978000000000002</c:v>
              </c:pt>
              <c:pt idx="48">
                <c:v>24.347000000000001</c:v>
              </c:pt>
              <c:pt idx="49">
                <c:v>23.638000000000002</c:v>
              </c:pt>
              <c:pt idx="50">
                <c:v>22.102</c:v>
              </c:pt>
              <c:pt idx="51">
                <c:v>21.553999999999998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5AB-4CE2-9429-50A18888BB94}"/>
            </c:ext>
          </c:extLst>
        </c:ser>
        <c:ser>
          <c:idx val="6"/>
          <c:order val="5"/>
          <c:tx>
            <c:v>2016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25.681999999999999</c:v>
              </c:pt>
              <c:pt idx="1">
                <c:v>24.518000000000001</c:v>
              </c:pt>
              <c:pt idx="2">
                <c:v>22.324999999999999</c:v>
              </c:pt>
              <c:pt idx="3">
                <c:v>20.608000000000001</c:v>
              </c:pt>
              <c:pt idx="4">
                <c:v>19.28</c:v>
              </c:pt>
              <c:pt idx="5">
                <c:v>18.338000000000001</c:v>
              </c:pt>
              <c:pt idx="6">
                <c:v>17.884</c:v>
              </c:pt>
              <c:pt idx="7">
                <c:v>16.88</c:v>
              </c:pt>
              <c:pt idx="8">
                <c:v>16.321000000000002</c:v>
              </c:pt>
              <c:pt idx="9">
                <c:v>15.154</c:v>
              </c:pt>
              <c:pt idx="10">
                <c:v>14.891999999999999</c:v>
              </c:pt>
              <c:pt idx="11">
                <c:v>14.895</c:v>
              </c:pt>
              <c:pt idx="12">
                <c:v>15.09</c:v>
              </c:pt>
              <c:pt idx="13">
                <c:v>15.37</c:v>
              </c:pt>
              <c:pt idx="14">
                <c:v>14.898999999999999</c:v>
              </c:pt>
              <c:pt idx="15">
                <c:v>15.365</c:v>
              </c:pt>
              <c:pt idx="16">
                <c:v>16.257000000000001</c:v>
              </c:pt>
              <c:pt idx="17">
                <c:v>17.132000000000001</c:v>
              </c:pt>
              <c:pt idx="18">
                <c:v>18.446000000000002</c:v>
              </c:pt>
              <c:pt idx="19">
                <c:v>19.239000000000001</c:v>
              </c:pt>
              <c:pt idx="20">
                <c:v>19.460999999999999</c:v>
              </c:pt>
              <c:pt idx="21">
                <c:v>20.765999999999998</c:v>
              </c:pt>
              <c:pt idx="22">
                <c:v>21.222000000000001</c:v>
              </c:pt>
              <c:pt idx="23">
                <c:v>21.893000000000001</c:v>
              </c:pt>
              <c:pt idx="24">
                <c:v>22.988</c:v>
              </c:pt>
              <c:pt idx="25">
                <c:v>24.655000000000001</c:v>
              </c:pt>
              <c:pt idx="26">
                <c:v>25.878</c:v>
              </c:pt>
              <c:pt idx="27">
                <c:v>27.314</c:v>
              </c:pt>
              <c:pt idx="28">
                <c:v>27.978999999999999</c:v>
              </c:pt>
              <c:pt idx="29">
                <c:v>28.757999999999999</c:v>
              </c:pt>
              <c:pt idx="30">
                <c:v>28.751000000000001</c:v>
              </c:pt>
              <c:pt idx="31">
                <c:v>28.701000000000001</c:v>
              </c:pt>
              <c:pt idx="32">
                <c:v>28.846</c:v>
              </c:pt>
              <c:pt idx="33">
                <c:v>29.088000000000001</c:v>
              </c:pt>
              <c:pt idx="34">
                <c:v>28.803000000000001</c:v>
              </c:pt>
              <c:pt idx="35">
                <c:v>29.186</c:v>
              </c:pt>
              <c:pt idx="36">
                <c:v>29.440999999999999</c:v>
              </c:pt>
              <c:pt idx="37">
                <c:v>29.279</c:v>
              </c:pt>
              <c:pt idx="38">
                <c:v>28.994</c:v>
              </c:pt>
              <c:pt idx="39">
                <c:v>29.148</c:v>
              </c:pt>
              <c:pt idx="40">
                <c:v>28.628</c:v>
              </c:pt>
              <c:pt idx="41">
                <c:v>28.183</c:v>
              </c:pt>
              <c:pt idx="42">
                <c:v>27.846</c:v>
              </c:pt>
              <c:pt idx="43">
                <c:v>27.738</c:v>
              </c:pt>
              <c:pt idx="44">
                <c:v>27.553000000000001</c:v>
              </c:pt>
              <c:pt idx="45">
                <c:v>27.183</c:v>
              </c:pt>
              <c:pt idx="46">
                <c:v>27.155000000000001</c:v>
              </c:pt>
              <c:pt idx="47">
                <c:v>27.253</c:v>
              </c:pt>
              <c:pt idx="48">
                <c:v>26.606000000000002</c:v>
              </c:pt>
              <c:pt idx="49">
                <c:v>25.931000000000001</c:v>
              </c:pt>
              <c:pt idx="50">
                <c:v>24.803999999999998</c:v>
              </c:pt>
              <c:pt idx="51">
                <c:v>23.806000000000001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5AB-4CE2-9429-50A18888BB94}"/>
            </c:ext>
          </c:extLst>
        </c:ser>
        <c:ser>
          <c:idx val="4"/>
          <c:order val="6"/>
          <c:tx>
            <c:v>2015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25.291</c:v>
              </c:pt>
              <c:pt idx="1">
                <c:v>23.69</c:v>
              </c:pt>
              <c:pt idx="2">
                <c:v>22.463000000000001</c:v>
              </c:pt>
              <c:pt idx="3">
                <c:v>21.385000000000002</c:v>
              </c:pt>
              <c:pt idx="4">
                <c:v>20.776</c:v>
              </c:pt>
              <c:pt idx="5">
                <c:v>19.809999999999999</c:v>
              </c:pt>
              <c:pt idx="6">
                <c:v>19.315999999999999</c:v>
              </c:pt>
              <c:pt idx="7">
                <c:v>16.811</c:v>
              </c:pt>
              <c:pt idx="8">
                <c:v>14.346</c:v>
              </c:pt>
              <c:pt idx="9">
                <c:v>13.500999999999999</c:v>
              </c:pt>
              <c:pt idx="10">
                <c:v>13.852</c:v>
              </c:pt>
              <c:pt idx="11">
                <c:v>14.885</c:v>
              </c:pt>
              <c:pt idx="12">
                <c:v>14.885</c:v>
              </c:pt>
              <c:pt idx="13">
                <c:v>15.917</c:v>
              </c:pt>
              <c:pt idx="14">
                <c:v>16.776</c:v>
              </c:pt>
              <c:pt idx="15">
                <c:v>17.378</c:v>
              </c:pt>
              <c:pt idx="16">
                <c:v>18.331</c:v>
              </c:pt>
              <c:pt idx="17">
                <c:v>18.43</c:v>
              </c:pt>
              <c:pt idx="18">
                <c:v>18.074999999999999</c:v>
              </c:pt>
              <c:pt idx="19">
                <c:v>18.234999999999999</c:v>
              </c:pt>
              <c:pt idx="20">
                <c:v>18.658000000000001</c:v>
              </c:pt>
              <c:pt idx="21">
                <c:v>19.762</c:v>
              </c:pt>
              <c:pt idx="22">
                <c:v>20.747</c:v>
              </c:pt>
              <c:pt idx="23">
                <c:v>21.638000000000002</c:v>
              </c:pt>
              <c:pt idx="24">
                <c:v>22.175000000000001</c:v>
              </c:pt>
              <c:pt idx="25">
                <c:v>22.762</c:v>
              </c:pt>
              <c:pt idx="26">
                <c:v>24.161999999999999</c:v>
              </c:pt>
              <c:pt idx="27">
                <c:v>24.635999999999999</c:v>
              </c:pt>
              <c:pt idx="28">
                <c:v>25.245999999999999</c:v>
              </c:pt>
              <c:pt idx="29">
                <c:v>25.466999999999999</c:v>
              </c:pt>
              <c:pt idx="30">
                <c:v>26.123000000000001</c:v>
              </c:pt>
              <c:pt idx="31">
                <c:v>26.079000000000001</c:v>
              </c:pt>
              <c:pt idx="32">
                <c:v>26.327000000000002</c:v>
              </c:pt>
              <c:pt idx="33">
                <c:v>26.884</c:v>
              </c:pt>
              <c:pt idx="34">
                <c:v>27.317</c:v>
              </c:pt>
              <c:pt idx="35">
                <c:v>26.404</c:v>
              </c:pt>
              <c:pt idx="36">
                <c:v>26.707999999999998</c:v>
              </c:pt>
              <c:pt idx="37">
                <c:v>26.434999999999999</c:v>
              </c:pt>
              <c:pt idx="38">
                <c:v>27.001000000000001</c:v>
              </c:pt>
              <c:pt idx="39">
                <c:v>27.515000000000001</c:v>
              </c:pt>
              <c:pt idx="40">
                <c:v>28.225999999999999</c:v>
              </c:pt>
              <c:pt idx="41">
                <c:v>27.975999999999999</c:v>
              </c:pt>
              <c:pt idx="42">
                <c:v>28.109000000000002</c:v>
              </c:pt>
              <c:pt idx="43">
                <c:v>28.349</c:v>
              </c:pt>
              <c:pt idx="44">
                <c:v>28.797000000000001</c:v>
              </c:pt>
              <c:pt idx="45">
                <c:v>29.202000000000002</c:v>
              </c:pt>
              <c:pt idx="46">
                <c:v>29.803999999999998</c:v>
              </c:pt>
              <c:pt idx="47">
                <c:v>29.654</c:v>
              </c:pt>
              <c:pt idx="48">
                <c:v>28.905999999999999</c:v>
              </c:pt>
              <c:pt idx="49">
                <c:v>28.172999999999998</c:v>
              </c:pt>
              <c:pt idx="50">
                <c:v>26.984999999999999</c:v>
              </c:pt>
              <c:pt idx="51">
                <c:v>26.245000000000001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5AB-4CE2-9429-50A18888BB94}"/>
            </c:ext>
          </c:extLst>
        </c:ser>
        <c:ser>
          <c:idx val="1"/>
          <c:order val="7"/>
          <c:tx>
            <c:v>2014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13.055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9.74</c:v>
              </c:pt>
              <c:pt idx="16">
                <c:v>10.574</c:v>
              </c:pt>
              <c:pt idx="17">
                <c:v>11.689</c:v>
              </c:pt>
              <c:pt idx="18">
                <c:v>12.519</c:v>
              </c:pt>
              <c:pt idx="19">
                <c:v>13.513999999999999</c:v>
              </c:pt>
              <c:pt idx="20">
                <c:v>14.802</c:v>
              </c:pt>
              <c:pt idx="21">
                <c:v>16.073</c:v>
              </c:pt>
              <c:pt idx="22">
                <c:v>16.556000000000001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21.591999999999999</c:v>
              </c:pt>
              <c:pt idx="29">
                <c:v>22.439</c:v>
              </c:pt>
              <c:pt idx="30">
                <c:v>22.922999999999998</c:v>
              </c:pt>
              <c:pt idx="31">
                <c:v>23.433</c:v>
              </c:pt>
              <c:pt idx="32">
                <c:v>24.484000000000002</c:v>
              </c:pt>
              <c:pt idx="33">
                <c:v>25.126000000000001</c:v>
              </c:pt>
              <c:pt idx="34">
                <c:v>25.59</c:v>
              </c:pt>
              <c:pt idx="35">
                <c:v>26.228000000000002</c:v>
              </c:pt>
              <c:pt idx="36">
                <c:v>27.349</c:v>
              </c:pt>
              <c:pt idx="37">
                <c:v>27.977</c:v>
              </c:pt>
              <c:pt idx="38">
                <c:v>27.954999999999998</c:v>
              </c:pt>
              <c:pt idx="39">
                <c:v>27.957999999999998</c:v>
              </c:pt>
              <c:pt idx="40">
                <c:v>28.094999999999999</c:v>
              </c:pt>
              <c:pt idx="41">
                <c:v>27.925999999999998</c:v>
              </c:pt>
              <c:pt idx="42">
                <c:v>27.475000000000001</c:v>
              </c:pt>
              <c:pt idx="43">
                <c:v>26.93</c:v>
              </c:pt>
              <c:pt idx="44">
                <c:v>26.702000000000002</c:v>
              </c:pt>
              <c:pt idx="45">
                <c:v>26.425999999999998</c:v>
              </c:pt>
              <c:pt idx="46">
                <c:v>25.914999999999999</c:v>
              </c:pt>
              <c:pt idx="47">
                <c:v>26.143999999999998</c:v>
              </c:pt>
              <c:pt idx="48">
                <c:v>26.102</c:v>
              </c:pt>
              <c:pt idx="49">
                <c:v>26.504999999999999</c:v>
              </c:pt>
              <c:pt idx="50">
                <c:v>26.207999999999998</c:v>
              </c:pt>
              <c:pt idx="51">
                <c:v>26.753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F5AB-4CE2-9429-50A18888BB94}"/>
            </c:ext>
          </c:extLst>
        </c:ser>
        <c:ser>
          <c:idx val="8"/>
          <c:order val="8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19.743093417210162</c:v>
              </c:pt>
              <c:pt idx="1">
                <c:v>19.012186834420323</c:v>
              </c:pt>
              <c:pt idx="2">
                <c:v>18.281280251630484</c:v>
              </c:pt>
              <c:pt idx="3">
                <c:v>17.550373668840646</c:v>
              </c:pt>
              <c:pt idx="4">
                <c:v>16.8194670860508</c:v>
              </c:pt>
              <c:pt idx="5">
                <c:v>16.142449321843593</c:v>
              </c:pt>
              <c:pt idx="6">
                <c:v>15.465431557636387</c:v>
              </c:pt>
              <c:pt idx="7">
                <c:v>14.788413793429182</c:v>
              </c:pt>
              <c:pt idx="8">
                <c:v>14.111396029221979</c:v>
              </c:pt>
              <c:pt idx="9">
                <c:v>13.93082962084836</c:v>
              </c:pt>
              <c:pt idx="10">
                <c:v>13.750263212474742</c:v>
              </c:pt>
              <c:pt idx="11">
                <c:v>13.569696804101124</c:v>
              </c:pt>
              <c:pt idx="12">
                <c:v>13.389130395727507</c:v>
              </c:pt>
              <c:pt idx="13">
                <c:v>13.770514077508089</c:v>
              </c:pt>
              <c:pt idx="14">
                <c:v>14.151897759288669</c:v>
              </c:pt>
              <c:pt idx="15">
                <c:v>14.533281441069249</c:v>
              </c:pt>
              <c:pt idx="16">
                <c:v>14.914665122849831</c:v>
              </c:pt>
              <c:pt idx="17">
                <c:v>15.470910346639656</c:v>
              </c:pt>
              <c:pt idx="18">
                <c:v>16.027155570429478</c:v>
              </c:pt>
              <c:pt idx="19">
                <c:v>16.583400794219301</c:v>
              </c:pt>
              <c:pt idx="20">
                <c:v>17.139646018009124</c:v>
              </c:pt>
              <c:pt idx="21">
                <c:v>17.69589124179895</c:v>
              </c:pt>
              <c:pt idx="22">
                <c:v>18.369672422017537</c:v>
              </c:pt>
              <c:pt idx="23">
                <c:v>19.043453602236127</c:v>
              </c:pt>
              <c:pt idx="24">
                <c:v>19.717234782454717</c:v>
              </c:pt>
              <c:pt idx="25">
                <c:v>20.391015962673304</c:v>
              </c:pt>
              <c:pt idx="26">
                <c:v>20.98498055593841</c:v>
              </c:pt>
              <c:pt idx="27">
                <c:v>21.578945149203516</c:v>
              </c:pt>
              <c:pt idx="28">
                <c:v>22.172909742468622</c:v>
              </c:pt>
              <c:pt idx="29">
                <c:v>22.766874335733728</c:v>
              </c:pt>
              <c:pt idx="30">
                <c:v>23.360838928998842</c:v>
              </c:pt>
              <c:pt idx="31">
                <c:v>23.812752719270833</c:v>
              </c:pt>
              <c:pt idx="32">
                <c:v>24.264666509542824</c:v>
              </c:pt>
              <c:pt idx="33">
                <c:v>24.716580299814815</c:v>
              </c:pt>
              <c:pt idx="34">
                <c:v>25.16849409008681</c:v>
              </c:pt>
              <c:pt idx="35">
                <c:v>25.342593650597625</c:v>
              </c:pt>
              <c:pt idx="36">
                <c:v>25.516693211108439</c:v>
              </c:pt>
              <c:pt idx="37">
                <c:v>25.690792771619254</c:v>
              </c:pt>
              <c:pt idx="38">
                <c:v>25.864892332130072</c:v>
              </c:pt>
              <c:pt idx="39">
                <c:v>25.644449541984624</c:v>
              </c:pt>
              <c:pt idx="40">
                <c:v>25.424006751839176</c:v>
              </c:pt>
              <c:pt idx="41">
                <c:v>25.203563961693728</c:v>
              </c:pt>
              <c:pt idx="42">
                <c:v>24.98312117154828</c:v>
              </c:pt>
              <c:pt idx="43">
                <c:v>24.762678381402829</c:v>
              </c:pt>
              <c:pt idx="44">
                <c:v>24.450984975295231</c:v>
              </c:pt>
              <c:pt idx="45">
                <c:v>24.139291569187634</c:v>
              </c:pt>
              <c:pt idx="46">
                <c:v>23.827598163080037</c:v>
              </c:pt>
              <c:pt idx="47">
                <c:v>23.515904756972439</c:v>
              </c:pt>
              <c:pt idx="48">
                <c:v>22.761055341295226</c:v>
              </c:pt>
              <c:pt idx="49">
                <c:v>22.006205925618012</c:v>
              </c:pt>
              <c:pt idx="50">
                <c:v>21.251356509940798</c:v>
              </c:pt>
              <c:pt idx="51">
                <c:v>20.496507094263588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085716949088356"/>
          <c:y val="0.14088707916404414"/>
          <c:w val="0.15641902697789861"/>
          <c:h val="0.3037638565978600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23.241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22.013000000000002</c:v>
              </c:pt>
              <c:pt idx="20">
                <c:v>22.652999999999999</c:v>
              </c:pt>
              <c:pt idx="21">
                <c:v>24.616</c:v>
              </c:pt>
              <c:pt idx="22">
                <c:v>27.157</c:v>
              </c:pt>
              <c:pt idx="23">
                <c:v>28.728999999999999</c:v>
              </c:pt>
              <c:pt idx="24">
                <c:v>30.181999999999999</c:v>
              </c:pt>
              <c:pt idx="25">
                <c:v>32.118000000000002</c:v>
              </c:pt>
              <c:pt idx="26">
                <c:v>34.017000000000003</c:v>
              </c:pt>
              <c:pt idx="27">
                <c:v>34.722999999999999</c:v>
              </c:pt>
              <c:pt idx="28">
                <c:v>34.652000000000001</c:v>
              </c:pt>
              <c:pt idx="29">
                <c:v>34.831000000000003</c:v>
              </c:pt>
              <c:pt idx="30">
                <c:v>35.107999999999997</c:v>
              </c:pt>
              <c:pt idx="31">
                <c:v>36.966000000000001</c:v>
              </c:pt>
              <c:pt idx="32">
                <c:v>35.223999999999997</c:v>
              </c:pt>
              <c:pt idx="33">
                <c:v>36.630000000000003</c:v>
              </c:pt>
              <c:pt idx="34">
                <c:v>37.148000000000003</c:v>
              </c:pt>
              <c:pt idx="35">
                <c:v>37.823999999999998</c:v>
              </c:pt>
              <c:pt idx="36">
                <c:v>37.478999999999999</c:v>
              </c:pt>
              <c:pt idx="37">
                <c:v>37.799999999999997</c:v>
              </c:pt>
              <c:pt idx="38">
                <c:v>39.497999999999998</c:v>
              </c:pt>
              <c:pt idx="39">
                <c:v>40.255000000000003</c:v>
              </c:pt>
              <c:pt idx="40">
                <c:v>41.423999999999999</c:v>
              </c:pt>
              <c:pt idx="41">
                <c:v>39.988999999999997</c:v>
              </c:pt>
              <c:pt idx="42">
                <c:v>40.444000000000003</c:v>
              </c:pt>
              <c:pt idx="43">
                <c:v>40.42</c:v>
              </c:pt>
              <c:pt idx="44">
                <c:v>38.606999999999999</c:v>
              </c:pt>
              <c:pt idx="45">
                <c:v>38.067</c:v>
              </c:pt>
              <c:pt idx="46">
                <c:v>37.56</c:v>
              </c:pt>
              <c:pt idx="47">
                <c:v>38.933</c:v>
              </c:pt>
              <c:pt idx="48">
                <c:v>39.622999999999998</c:v>
              </c:pt>
              <c:pt idx="49">
                <c:v>37.749000000000002</c:v>
              </c:pt>
              <c:pt idx="50">
                <c:v>37.218000000000004</c:v>
              </c:pt>
              <c:pt idx="51">
                <c:v>37.527000000000001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37.762999999999998</c:v>
              </c:pt>
              <c:pt idx="1">
                <c:v>36.798000000000002</c:v>
              </c:pt>
              <c:pt idx="2">
                <c:v>38.768999999999998</c:v>
              </c:pt>
              <c:pt idx="3">
                <c:v>36.238</c:v>
              </c:pt>
              <c:pt idx="4">
                <c:v>34.061999999999998</c:v>
              </c:pt>
              <c:pt idx="5">
                <c:v>34.012999999999998</c:v>
              </c:pt>
              <c:pt idx="6">
                <c:v>31.148000000000003</c:v>
              </c:pt>
              <c:pt idx="7">
                <c:v>29.073</c:v>
              </c:pt>
              <c:pt idx="8">
                <c:v>26.171999999999997</c:v>
              </c:pt>
              <c:pt idx="9">
                <c:v>26.855000000000004</c:v>
              </c:pt>
              <c:pt idx="10">
                <c:v>26.56</c:v>
              </c:pt>
              <c:pt idx="11">
                <c:v>26.823</c:v>
              </c:pt>
              <c:pt idx="12">
                <c:v>27.146000000000001</c:v>
              </c:pt>
              <c:pt idx="13">
                <c:v>28.040000000000003</c:v>
              </c:pt>
              <c:pt idx="14">
                <c:v>31.618000000000002</c:v>
              </c:pt>
              <c:pt idx="15">
                <c:v>32.091999999999999</c:v>
              </c:pt>
              <c:pt idx="16">
                <c:v>32.692999999999998</c:v>
              </c:pt>
              <c:pt idx="17">
                <c:v>29.95</c:v>
              </c:pt>
              <c:pt idx="18">
                <c:v>28.425999999999998</c:v>
              </c:pt>
              <c:pt idx="19">
                <c:v>27.127999999999997</c:v>
              </c:pt>
              <c:pt idx="20">
                <c:v>26.410000000000004</c:v>
              </c:pt>
              <c:pt idx="21">
                <c:v>25.579000000000001</c:v>
              </c:pt>
              <c:pt idx="22">
                <c:v>23.044</c:v>
              </c:pt>
              <c:pt idx="23">
                <c:v>22.484000000000002</c:v>
              </c:pt>
              <c:pt idx="24">
                <c:v>21.773</c:v>
              </c:pt>
              <c:pt idx="25">
                <c:v>20.637999999999998</c:v>
              </c:pt>
              <c:pt idx="26">
                <c:v>19.57</c:v>
              </c:pt>
              <c:pt idx="27">
                <c:v>20.977000000000004</c:v>
              </c:pt>
              <c:pt idx="28">
                <c:v>20.527999999999999</c:v>
              </c:pt>
              <c:pt idx="29">
                <c:v>21.527999999999999</c:v>
              </c:pt>
              <c:pt idx="30">
                <c:v>21.470000000000006</c:v>
              </c:pt>
              <c:pt idx="31">
                <c:v>22.068999999999996</c:v>
              </c:pt>
              <c:pt idx="32">
                <c:v>24.447000000000003</c:v>
              </c:pt>
              <c:pt idx="33">
                <c:v>24.053999999999995</c:v>
              </c:pt>
              <c:pt idx="34">
                <c:v>23.54</c:v>
              </c:pt>
              <c:pt idx="35">
                <c:v>23.097000000000001</c:v>
              </c:pt>
              <c:pt idx="36">
                <c:v>23.672000000000004</c:v>
              </c:pt>
              <c:pt idx="37">
                <c:v>23.231000000000002</c:v>
              </c:pt>
              <c:pt idx="38">
                <c:v>23.28</c:v>
              </c:pt>
              <c:pt idx="39">
                <c:v>22.851999999999997</c:v>
              </c:pt>
              <c:pt idx="40">
                <c:v>22.109000000000002</c:v>
              </c:pt>
              <c:pt idx="41">
                <c:v>23.646000000000001</c:v>
              </c:pt>
              <c:pt idx="42">
                <c:v>21.977999999999994</c:v>
              </c:pt>
              <c:pt idx="43">
                <c:v>22.524999999999999</c:v>
              </c:pt>
              <c:pt idx="44">
                <c:v>25.261000000000003</c:v>
              </c:pt>
              <c:pt idx="45">
                <c:v>25.604999999999997</c:v>
              </c:pt>
              <c:pt idx="46">
                <c:v>27.290999999999997</c:v>
              </c:pt>
              <c:pt idx="47">
                <c:v>24.314999999999998</c:v>
              </c:pt>
              <c:pt idx="48">
                <c:v>22.089000000000006</c:v>
              </c:pt>
              <c:pt idx="49">
                <c:v>22.701999999999998</c:v>
              </c:pt>
              <c:pt idx="50">
                <c:v>23.25</c:v>
              </c:pt>
              <c:pt idx="51">
                <c:v>23.830999999999996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47.384999999999998</c:v>
              </c:pt>
              <c:pt idx="20">
                <c:v>46.665999999999997</c:v>
              </c:pt>
              <c:pt idx="21">
                <c:v>47.820999999999998</c:v>
              </c:pt>
              <c:pt idx="22">
                <c:v>47.137</c:v>
              </c:pt>
              <c:pt idx="23">
                <c:v>48.222999999999999</c:v>
              </c:pt>
              <c:pt idx="24">
                <c:v>48.863999999999997</c:v>
              </c:pt>
              <c:pt idx="25">
                <c:v>48.167999999999999</c:v>
              </c:pt>
              <c:pt idx="26">
                <c:v>47.948</c:v>
              </c:pt>
              <c:pt idx="27">
                <c:v>46.731999999999999</c:v>
              </c:pt>
              <c:pt idx="28">
                <c:v>46.999000000000002</c:v>
              </c:pt>
              <c:pt idx="29">
                <c:v>47.139000000000003</c:v>
              </c:pt>
              <c:pt idx="30">
                <c:v>49.100999999999999</c:v>
              </c:pt>
              <c:pt idx="31">
                <c:v>51.591999999999999</c:v>
              </c:pt>
              <c:pt idx="32">
                <c:v>53.558999999999997</c:v>
              </c:pt>
              <c:pt idx="33">
                <c:v>56.466999999999999</c:v>
              </c:pt>
              <c:pt idx="34">
                <c:v>58.124000000000002</c:v>
              </c:pt>
              <c:pt idx="35">
                <c:v>58.633000000000003</c:v>
              </c:pt>
              <c:pt idx="36">
                <c:v>59.863</c:v>
              </c:pt>
              <c:pt idx="37">
                <c:v>60.762999999999998</c:v>
              </c:pt>
              <c:pt idx="38">
                <c:v>61.119</c:v>
              </c:pt>
              <c:pt idx="39">
                <c:v>62.115000000000002</c:v>
              </c:pt>
              <c:pt idx="40">
                <c:v>61.348999999999997</c:v>
              </c:pt>
              <c:pt idx="41">
                <c:v>60.664999999999999</c:v>
              </c:pt>
              <c:pt idx="42">
                <c:v>61.026000000000003</c:v>
              </c:pt>
              <c:pt idx="43">
                <c:v>61.545999999999999</c:v>
              </c:pt>
              <c:pt idx="44">
                <c:v>60.673000000000002</c:v>
              </c:pt>
              <c:pt idx="45">
                <c:v>58.17</c:v>
              </c:pt>
              <c:pt idx="46">
                <c:v>58.555</c:v>
              </c:pt>
              <c:pt idx="47">
                <c:v>58.122999999999998</c:v>
              </c:pt>
              <c:pt idx="48">
                <c:v>61.47</c:v>
              </c:pt>
              <c:pt idx="49">
                <c:v>60.247999999999998</c:v>
              </c:pt>
              <c:pt idx="50">
                <c:v>58.143999999999998</c:v>
              </c:pt>
              <c:pt idx="51">
                <c:v>58.16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5"/>
          <c:order val="3"/>
          <c:tx>
            <c:v>2018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34.954000000000001</c:v>
              </c:pt>
              <c:pt idx="1">
                <c:v>34.020000000000003</c:v>
              </c:pt>
              <c:pt idx="2">
                <c:v>32.957000000000001</c:v>
              </c:pt>
              <c:pt idx="3">
                <c:v>32.756</c:v>
              </c:pt>
              <c:pt idx="4">
                <c:v>30.55</c:v>
              </c:pt>
              <c:pt idx="5">
                <c:v>29.247</c:v>
              </c:pt>
              <c:pt idx="6">
                <c:v>27.87</c:v>
              </c:pt>
              <c:pt idx="7">
                <c:v>27.728999999999999</c:v>
              </c:pt>
              <c:pt idx="8">
                <c:v>26.513999999999999</c:v>
              </c:pt>
              <c:pt idx="9">
                <c:v>23.959</c:v>
              </c:pt>
              <c:pt idx="10">
                <c:v>22.384</c:v>
              </c:pt>
              <c:pt idx="11">
                <c:v>22.184000000000001</c:v>
              </c:pt>
              <c:pt idx="12">
                <c:v>22.881</c:v>
              </c:pt>
              <c:pt idx="13">
                <c:v>22.931999999999999</c:v>
              </c:pt>
              <c:pt idx="14">
                <c:v>23.113</c:v>
              </c:pt>
              <c:pt idx="15">
                <c:v>22.539000000000001</c:v>
              </c:pt>
              <c:pt idx="16">
                <c:v>22.734999999999999</c:v>
              </c:pt>
              <c:pt idx="17">
                <c:v>23.827000000000002</c:v>
              </c:pt>
              <c:pt idx="18">
                <c:v>24.195</c:v>
              </c:pt>
              <c:pt idx="19">
                <c:v>23.690999999999999</c:v>
              </c:pt>
              <c:pt idx="20">
                <c:v>24.093</c:v>
              </c:pt>
              <c:pt idx="21">
                <c:v>26.931000000000001</c:v>
              </c:pt>
              <c:pt idx="22">
                <c:v>28.417000000000002</c:v>
              </c:pt>
              <c:pt idx="23">
                <c:v>29.56</c:v>
              </c:pt>
              <c:pt idx="24">
                <c:v>32.308</c:v>
              </c:pt>
              <c:pt idx="25">
                <c:v>33.945999999999998</c:v>
              </c:pt>
              <c:pt idx="26">
                <c:v>35.183999999999997</c:v>
              </c:pt>
              <c:pt idx="27">
                <c:v>34.722999999999999</c:v>
              </c:pt>
              <c:pt idx="28">
                <c:v>34.652000000000001</c:v>
              </c:pt>
              <c:pt idx="29">
                <c:v>34.831000000000003</c:v>
              </c:pt>
              <c:pt idx="30">
                <c:v>35.107999999999997</c:v>
              </c:pt>
              <c:pt idx="31">
                <c:v>36.966000000000001</c:v>
              </c:pt>
              <c:pt idx="32">
                <c:v>35.223999999999997</c:v>
              </c:pt>
              <c:pt idx="33">
                <c:v>36.630000000000003</c:v>
              </c:pt>
              <c:pt idx="34">
                <c:v>37.148000000000003</c:v>
              </c:pt>
              <c:pt idx="35">
                <c:v>37.823999999999998</c:v>
              </c:pt>
              <c:pt idx="36">
                <c:v>37.478999999999999</c:v>
              </c:pt>
              <c:pt idx="37">
                <c:v>37.799999999999997</c:v>
              </c:pt>
              <c:pt idx="38">
                <c:v>39.497999999999998</c:v>
              </c:pt>
              <c:pt idx="39">
                <c:v>40.255000000000003</c:v>
              </c:pt>
              <c:pt idx="40">
                <c:v>42.66</c:v>
              </c:pt>
              <c:pt idx="41">
                <c:v>42.728999999999999</c:v>
              </c:pt>
              <c:pt idx="42">
                <c:v>44.173999999999999</c:v>
              </c:pt>
              <c:pt idx="43">
                <c:v>46.106000000000002</c:v>
              </c:pt>
              <c:pt idx="44">
                <c:v>45.34</c:v>
              </c:pt>
              <c:pt idx="45">
                <c:v>44.316000000000003</c:v>
              </c:pt>
              <c:pt idx="46">
                <c:v>43.841999999999999</c:v>
              </c:pt>
              <c:pt idx="47">
                <c:v>43.859000000000002</c:v>
              </c:pt>
              <c:pt idx="48">
                <c:v>42.241999999999997</c:v>
              </c:pt>
              <c:pt idx="49">
                <c:v>41.804000000000002</c:v>
              </c:pt>
              <c:pt idx="50">
                <c:v>41.466000000000001</c:v>
              </c:pt>
              <c:pt idx="51">
                <c:v>40.518000000000001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819-4D2A-9474-586BF8AF7633}"/>
            </c:ext>
          </c:extLst>
        </c:ser>
        <c:ser>
          <c:idx val="0"/>
          <c:order val="4"/>
          <c:tx>
            <c:v>2017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48.593000000000004</c:v>
              </c:pt>
              <c:pt idx="1">
                <c:v>44.134</c:v>
              </c:pt>
              <c:pt idx="2">
                <c:v>42.177</c:v>
              </c:pt>
              <c:pt idx="3">
                <c:v>38.246000000000002</c:v>
              </c:pt>
              <c:pt idx="4">
                <c:v>33.56</c:v>
              </c:pt>
              <c:pt idx="5">
                <c:v>31.861000000000001</c:v>
              </c:pt>
              <c:pt idx="6">
                <c:v>30.088999999999999</c:v>
              </c:pt>
              <c:pt idx="7">
                <c:v>29.695</c:v>
              </c:pt>
              <c:pt idx="8">
                <c:v>27.585000000000001</c:v>
              </c:pt>
              <c:pt idx="9">
                <c:v>27.021000000000001</c:v>
              </c:pt>
              <c:pt idx="10">
                <c:v>27.516999999999999</c:v>
              </c:pt>
              <c:pt idx="11">
                <c:v>27.504000000000001</c:v>
              </c:pt>
              <c:pt idx="12">
                <c:v>26.413</c:v>
              </c:pt>
              <c:pt idx="13">
                <c:v>25.149000000000001</c:v>
              </c:pt>
              <c:pt idx="14">
                <c:v>25.553999999999998</c:v>
              </c:pt>
              <c:pt idx="15">
                <c:v>23.55</c:v>
              </c:pt>
              <c:pt idx="16">
                <c:v>23.699000000000002</c:v>
              </c:pt>
              <c:pt idx="17">
                <c:v>24.324000000000002</c:v>
              </c:pt>
              <c:pt idx="18">
                <c:v>24.504999999999999</c:v>
              </c:pt>
              <c:pt idx="19">
                <c:v>24.928999999999998</c:v>
              </c:pt>
              <c:pt idx="20">
                <c:v>26.661000000000001</c:v>
              </c:pt>
              <c:pt idx="21">
                <c:v>29.001999999999999</c:v>
              </c:pt>
              <c:pt idx="22">
                <c:v>30.042000000000002</c:v>
              </c:pt>
              <c:pt idx="23">
                <c:v>30.492000000000001</c:v>
              </c:pt>
              <c:pt idx="24">
                <c:v>33.03</c:v>
              </c:pt>
              <c:pt idx="25">
                <c:v>34.460999999999999</c:v>
              </c:pt>
              <c:pt idx="26">
                <c:v>34.896999999999998</c:v>
              </c:pt>
              <c:pt idx="27">
                <c:v>37.167999999999999</c:v>
              </c:pt>
              <c:pt idx="28">
                <c:v>36.706000000000003</c:v>
              </c:pt>
              <c:pt idx="29">
                <c:v>37.718000000000004</c:v>
              </c:pt>
              <c:pt idx="30">
                <c:v>36.851999999999997</c:v>
              </c:pt>
              <c:pt idx="31">
                <c:v>38.155000000000001</c:v>
              </c:pt>
              <c:pt idx="32">
                <c:v>40.241999999999997</c:v>
              </c:pt>
              <c:pt idx="33">
                <c:v>41.097999999999999</c:v>
              </c:pt>
              <c:pt idx="34">
                <c:v>45.569000000000003</c:v>
              </c:pt>
              <c:pt idx="35">
                <c:v>46.670999999999999</c:v>
              </c:pt>
              <c:pt idx="36">
                <c:v>44.832999999999998</c:v>
              </c:pt>
              <c:pt idx="37">
                <c:v>42.604999999999997</c:v>
              </c:pt>
              <c:pt idx="38">
                <c:v>41.904000000000003</c:v>
              </c:pt>
              <c:pt idx="39">
                <c:v>42.274999999999999</c:v>
              </c:pt>
              <c:pt idx="40">
                <c:v>41.423999999999999</c:v>
              </c:pt>
              <c:pt idx="41">
                <c:v>39.988999999999997</c:v>
              </c:pt>
              <c:pt idx="42">
                <c:v>40.444000000000003</c:v>
              </c:pt>
              <c:pt idx="43">
                <c:v>40.42</c:v>
              </c:pt>
              <c:pt idx="44">
                <c:v>38.606999999999999</c:v>
              </c:pt>
              <c:pt idx="45">
                <c:v>38.067</c:v>
              </c:pt>
              <c:pt idx="46">
                <c:v>37.56</c:v>
              </c:pt>
              <c:pt idx="47">
                <c:v>38.933</c:v>
              </c:pt>
              <c:pt idx="48">
                <c:v>39.622999999999998</c:v>
              </c:pt>
              <c:pt idx="49">
                <c:v>37.749000000000002</c:v>
              </c:pt>
              <c:pt idx="50">
                <c:v>37.218000000000004</c:v>
              </c:pt>
              <c:pt idx="51">
                <c:v>37.527000000000001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819-4D2A-9474-586BF8AF7633}"/>
            </c:ext>
          </c:extLst>
        </c:ser>
        <c:ser>
          <c:idx val="6"/>
          <c:order val="5"/>
          <c:tx>
            <c:v>2016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61.003999999999998</c:v>
              </c:pt>
              <c:pt idx="1">
                <c:v>58.100999999999999</c:v>
              </c:pt>
              <c:pt idx="2">
                <c:v>58.844999999999999</c:v>
              </c:pt>
              <c:pt idx="3">
                <c:v>54.877000000000002</c:v>
              </c:pt>
              <c:pt idx="4">
                <c:v>51.732999999999997</c:v>
              </c:pt>
              <c:pt idx="5">
                <c:v>49.628999999999998</c:v>
              </c:pt>
              <c:pt idx="6">
                <c:v>46.231000000000002</c:v>
              </c:pt>
              <c:pt idx="7">
                <c:v>44.051000000000002</c:v>
              </c:pt>
              <c:pt idx="8">
                <c:v>41.780999999999999</c:v>
              </c:pt>
              <c:pt idx="9">
                <c:v>42.35</c:v>
              </c:pt>
              <c:pt idx="10">
                <c:v>42.814999999999998</c:v>
              </c:pt>
              <c:pt idx="11">
                <c:v>42.405000000000001</c:v>
              </c:pt>
              <c:pt idx="12">
                <c:v>43.125</c:v>
              </c:pt>
              <c:pt idx="13">
                <c:v>44.624000000000002</c:v>
              </c:pt>
              <c:pt idx="14">
                <c:v>47.905000000000001</c:v>
              </c:pt>
              <c:pt idx="15">
                <c:v>48.478000000000002</c:v>
              </c:pt>
              <c:pt idx="16">
                <c:v>49.844999999999999</c:v>
              </c:pt>
              <c:pt idx="17">
                <c:v>49.32</c:v>
              </c:pt>
              <c:pt idx="18">
                <c:v>49.177</c:v>
              </c:pt>
              <c:pt idx="19">
                <c:v>49.140999999999998</c:v>
              </c:pt>
              <c:pt idx="20">
                <c:v>49.063000000000002</c:v>
              </c:pt>
              <c:pt idx="21">
                <c:v>48.798000000000002</c:v>
              </c:pt>
              <c:pt idx="22">
                <c:v>50.201000000000001</c:v>
              </c:pt>
              <c:pt idx="23">
                <c:v>50.789000000000001</c:v>
              </c:pt>
              <c:pt idx="24">
                <c:v>50.387</c:v>
              </c:pt>
              <c:pt idx="25">
                <c:v>50.884</c:v>
              </c:pt>
              <c:pt idx="26">
                <c:v>52.645000000000003</c:v>
              </c:pt>
              <c:pt idx="27">
                <c:v>52.973999999999997</c:v>
              </c:pt>
              <c:pt idx="28">
                <c:v>52.384999999999998</c:v>
              </c:pt>
              <c:pt idx="29">
                <c:v>52.77</c:v>
              </c:pt>
              <c:pt idx="30">
                <c:v>53.081000000000003</c:v>
              </c:pt>
              <c:pt idx="31">
                <c:v>54.222999999999999</c:v>
              </c:pt>
              <c:pt idx="32">
                <c:v>54.959000000000003</c:v>
              </c:pt>
              <c:pt idx="33">
                <c:v>56.526000000000003</c:v>
              </c:pt>
              <c:pt idx="34">
                <c:v>59.073</c:v>
              </c:pt>
              <c:pt idx="35">
                <c:v>59.051000000000002</c:v>
              </c:pt>
              <c:pt idx="36">
                <c:v>60.244999999999997</c:v>
              </c:pt>
              <c:pt idx="37">
                <c:v>61.030999999999999</c:v>
              </c:pt>
              <c:pt idx="38">
                <c:v>62.777999999999999</c:v>
              </c:pt>
              <c:pt idx="39">
                <c:v>63.106999999999999</c:v>
              </c:pt>
              <c:pt idx="40">
                <c:v>63.533000000000001</c:v>
              </c:pt>
              <c:pt idx="41">
                <c:v>63.634999999999998</c:v>
              </c:pt>
              <c:pt idx="42">
                <c:v>61.686999999999998</c:v>
              </c:pt>
              <c:pt idx="43">
                <c:v>61.865000000000002</c:v>
              </c:pt>
              <c:pt idx="44">
                <c:v>61.476999999999997</c:v>
              </c:pt>
              <c:pt idx="45">
                <c:v>62.718000000000004</c:v>
              </c:pt>
              <c:pt idx="46">
                <c:v>64.444999999999993</c:v>
              </c:pt>
              <c:pt idx="47">
                <c:v>62.691000000000003</c:v>
              </c:pt>
              <c:pt idx="48">
                <c:v>61.712000000000003</c:v>
              </c:pt>
              <c:pt idx="49">
                <c:v>59.061</c:v>
              </c:pt>
              <c:pt idx="50">
                <c:v>57.752000000000002</c:v>
              </c:pt>
              <c:pt idx="51">
                <c:v>53.383000000000003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C819-4D2A-9474-586BF8AF7633}"/>
            </c:ext>
          </c:extLst>
        </c:ser>
        <c:ser>
          <c:idx val="4"/>
          <c:order val="6"/>
          <c:tx>
            <c:v>2015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41.023000000000003</c:v>
              </c:pt>
              <c:pt idx="1">
                <c:v>39.680999999999997</c:v>
              </c:pt>
              <c:pt idx="2">
                <c:v>39.119999999999997</c:v>
              </c:pt>
              <c:pt idx="3">
                <c:v>38.768999999999998</c:v>
              </c:pt>
              <c:pt idx="4">
                <c:v>38.024000000000001</c:v>
              </c:pt>
              <c:pt idx="5">
                <c:v>35.936999999999998</c:v>
              </c:pt>
              <c:pt idx="6">
                <c:v>34.936999999999998</c:v>
              </c:pt>
              <c:pt idx="7">
                <c:v>34.32</c:v>
              </c:pt>
              <c:pt idx="8">
                <c:v>35.841000000000001</c:v>
              </c:pt>
              <c:pt idx="9">
                <c:v>37.125999999999998</c:v>
              </c:pt>
              <c:pt idx="10">
                <c:v>37.255000000000003</c:v>
              </c:pt>
              <c:pt idx="11">
                <c:v>38.686</c:v>
              </c:pt>
              <c:pt idx="12">
                <c:v>38.686</c:v>
              </c:pt>
              <c:pt idx="13">
                <c:v>38.24</c:v>
              </c:pt>
              <c:pt idx="14">
                <c:v>38.863999999999997</c:v>
              </c:pt>
              <c:pt idx="15">
                <c:v>40.112000000000002</c:v>
              </c:pt>
              <c:pt idx="16">
                <c:v>41.27</c:v>
              </c:pt>
              <c:pt idx="17">
                <c:v>42.381</c:v>
              </c:pt>
              <c:pt idx="18">
                <c:v>44.695</c:v>
              </c:pt>
              <c:pt idx="19">
                <c:v>46.881999999999998</c:v>
              </c:pt>
              <c:pt idx="20">
                <c:v>47.856999999999999</c:v>
              </c:pt>
              <c:pt idx="21">
                <c:v>50.195</c:v>
              </c:pt>
              <c:pt idx="22">
                <c:v>50.198999999999998</c:v>
              </c:pt>
              <c:pt idx="23">
                <c:v>51.213000000000001</c:v>
              </c:pt>
              <c:pt idx="24">
                <c:v>51.954999999999998</c:v>
              </c:pt>
              <c:pt idx="25">
                <c:v>52.756</c:v>
              </c:pt>
              <c:pt idx="26">
                <c:v>53.587000000000003</c:v>
              </c:pt>
              <c:pt idx="27">
                <c:v>55.7</c:v>
              </c:pt>
              <c:pt idx="28">
                <c:v>55.18</c:v>
              </c:pt>
              <c:pt idx="29">
                <c:v>56.359000000000002</c:v>
              </c:pt>
              <c:pt idx="30">
                <c:v>56.578000000000003</c:v>
              </c:pt>
              <c:pt idx="31">
                <c:v>59.034999999999997</c:v>
              </c:pt>
              <c:pt idx="32">
                <c:v>59.670999999999999</c:v>
              </c:pt>
              <c:pt idx="33">
                <c:v>60.683999999999997</c:v>
              </c:pt>
              <c:pt idx="34">
                <c:v>60.688000000000002</c:v>
              </c:pt>
              <c:pt idx="35">
                <c:v>60.920999999999999</c:v>
              </c:pt>
              <c:pt idx="36">
                <c:v>61.151000000000003</c:v>
              </c:pt>
              <c:pt idx="37">
                <c:v>60.534999999999997</c:v>
              </c:pt>
              <c:pt idx="38">
                <c:v>61.35</c:v>
              </c:pt>
              <c:pt idx="39">
                <c:v>61.996000000000002</c:v>
              </c:pt>
              <c:pt idx="40">
                <c:v>62.634</c:v>
              </c:pt>
              <c:pt idx="41">
                <c:v>62.122</c:v>
              </c:pt>
              <c:pt idx="42">
                <c:v>62.421999999999997</c:v>
              </c:pt>
              <c:pt idx="43">
                <c:v>62.945</c:v>
              </c:pt>
              <c:pt idx="44">
                <c:v>63.868000000000002</c:v>
              </c:pt>
              <c:pt idx="45">
                <c:v>63.671999999999997</c:v>
              </c:pt>
              <c:pt idx="46">
                <c:v>64.850999999999999</c:v>
              </c:pt>
              <c:pt idx="47">
                <c:v>63.247999999999998</c:v>
              </c:pt>
              <c:pt idx="48">
                <c:v>60.819000000000003</c:v>
              </c:pt>
              <c:pt idx="49">
                <c:v>60.451000000000001</c:v>
              </c:pt>
              <c:pt idx="50">
                <c:v>60.468000000000004</c:v>
              </c:pt>
              <c:pt idx="51">
                <c:v>61.357999999999997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819-4D2A-9474-586BF8AF7633}"/>
            </c:ext>
          </c:extLst>
        </c:ser>
        <c:ser>
          <c:idx val="1"/>
          <c:order val="7"/>
          <c:tx>
            <c:v>2014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23.241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22.013000000000002</c:v>
              </c:pt>
              <c:pt idx="20">
                <c:v>22.652999999999999</c:v>
              </c:pt>
              <c:pt idx="21">
                <c:v>24.616</c:v>
              </c:pt>
              <c:pt idx="22">
                <c:v>27.157</c:v>
              </c:pt>
              <c:pt idx="23">
                <c:v>28.728999999999999</c:v>
              </c:pt>
              <c:pt idx="24">
                <c:v>30.181999999999999</c:v>
              </c:pt>
              <c:pt idx="25">
                <c:v>32.118000000000002</c:v>
              </c:pt>
              <c:pt idx="26">
                <c:v>34.017000000000003</c:v>
              </c:pt>
              <c:pt idx="27">
                <c:v>35.628999999999998</c:v>
              </c:pt>
              <c:pt idx="28">
                <c:v>36.003</c:v>
              </c:pt>
              <c:pt idx="29">
                <c:v>36.377000000000002</c:v>
              </c:pt>
              <c:pt idx="30">
                <c:v>37.396999999999998</c:v>
              </c:pt>
              <c:pt idx="31">
                <c:v>38.718000000000004</c:v>
              </c:pt>
              <c:pt idx="32">
                <c:v>39.948</c:v>
              </c:pt>
              <c:pt idx="33">
                <c:v>40.978000000000002</c:v>
              </c:pt>
              <c:pt idx="34">
                <c:v>41.561</c:v>
              </c:pt>
              <c:pt idx="35">
                <c:v>40.96</c:v>
              </c:pt>
              <c:pt idx="36">
                <c:v>41.284999999999997</c:v>
              </c:pt>
              <c:pt idx="37">
                <c:v>42.186</c:v>
              </c:pt>
              <c:pt idx="38">
                <c:v>42.454999999999998</c:v>
              </c:pt>
              <c:pt idx="39">
                <c:v>43.222999999999999</c:v>
              </c:pt>
              <c:pt idx="40">
                <c:v>43.441000000000003</c:v>
              </c:pt>
              <c:pt idx="41">
                <c:v>43.677999999999997</c:v>
              </c:pt>
              <c:pt idx="42">
                <c:v>43.021999999999998</c:v>
              </c:pt>
              <c:pt idx="43">
                <c:v>43.459000000000003</c:v>
              </c:pt>
              <c:pt idx="44">
                <c:v>44.093000000000004</c:v>
              </c:pt>
              <c:pt idx="45">
                <c:v>44.509</c:v>
              </c:pt>
              <c:pt idx="46">
                <c:v>43.146999999999998</c:v>
              </c:pt>
              <c:pt idx="47">
                <c:v>43.213999999999999</c:v>
              </c:pt>
              <c:pt idx="48">
                <c:v>43.518999999999998</c:v>
              </c:pt>
              <c:pt idx="49">
                <c:v>42.575000000000003</c:v>
              </c:pt>
              <c:pt idx="50">
                <c:v>42.484999999999999</c:v>
              </c:pt>
              <c:pt idx="51">
                <c:v>41.408000000000001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C819-4D2A-9474-586BF8AF7633}"/>
            </c:ext>
          </c:extLst>
        </c:ser>
        <c:ser>
          <c:idx val="8"/>
          <c:order val="8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59.711453384955149</c:v>
              </c:pt>
              <c:pt idx="1">
                <c:v>59.716091801087288</c:v>
              </c:pt>
              <c:pt idx="2">
                <c:v>59.720730217219426</c:v>
              </c:pt>
              <c:pt idx="3">
                <c:v>59.725368633351565</c:v>
              </c:pt>
              <c:pt idx="4">
                <c:v>59.730007049483717</c:v>
              </c:pt>
              <c:pt idx="5">
                <c:v>57.721521973730688</c:v>
              </c:pt>
              <c:pt idx="6">
                <c:v>55.713036897977659</c:v>
              </c:pt>
              <c:pt idx="7">
                <c:v>53.70455182222463</c:v>
              </c:pt>
              <c:pt idx="8">
                <c:v>51.696066746471615</c:v>
              </c:pt>
              <c:pt idx="9">
                <c:v>49.902280585502453</c:v>
              </c:pt>
              <c:pt idx="10">
                <c:v>48.108494424533291</c:v>
              </c:pt>
              <c:pt idx="11">
                <c:v>46.314708263564128</c:v>
              </c:pt>
              <c:pt idx="12">
                <c:v>44.520922102594952</c:v>
              </c:pt>
              <c:pt idx="13">
                <c:v>43.038883251086901</c:v>
              </c:pt>
              <c:pt idx="14">
                <c:v>41.55684439957885</c:v>
              </c:pt>
              <c:pt idx="15">
                <c:v>40.074805548070799</c:v>
              </c:pt>
              <c:pt idx="16">
                <c:v>38.592766696562755</c:v>
              </c:pt>
              <c:pt idx="17">
                <c:v>38.572125792350661</c:v>
              </c:pt>
              <c:pt idx="18">
                <c:v>38.551484888138567</c:v>
              </c:pt>
              <c:pt idx="19">
                <c:v>38.530843983926474</c:v>
              </c:pt>
              <c:pt idx="20">
                <c:v>38.51020307971438</c:v>
              </c:pt>
              <c:pt idx="21">
                <c:v>38.489562175502279</c:v>
              </c:pt>
              <c:pt idx="22">
                <c:v>39.26686120369537</c:v>
              </c:pt>
              <c:pt idx="23">
                <c:v>40.044160231888462</c:v>
              </c:pt>
              <c:pt idx="24">
                <c:v>40.821459260081554</c:v>
              </c:pt>
              <c:pt idx="25">
                <c:v>41.598758288274645</c:v>
              </c:pt>
              <c:pt idx="26">
                <c:v>43.001519860082851</c:v>
              </c:pt>
              <c:pt idx="27">
                <c:v>44.404281431891057</c:v>
              </c:pt>
              <c:pt idx="28">
                <c:v>45.807043003699263</c:v>
              </c:pt>
              <c:pt idx="29">
                <c:v>47.209804575507469</c:v>
              </c:pt>
              <c:pt idx="30">
                <c:v>48.61256614731569</c:v>
              </c:pt>
              <c:pt idx="31">
                <c:v>49.850262569578639</c:v>
              </c:pt>
              <c:pt idx="32">
                <c:v>51.087958991841589</c:v>
              </c:pt>
              <c:pt idx="33">
                <c:v>52.325655414104538</c:v>
              </c:pt>
              <c:pt idx="34">
                <c:v>53.563351836367481</c:v>
              </c:pt>
              <c:pt idx="35">
                <c:v>54.941738252866884</c:v>
              </c:pt>
              <c:pt idx="36">
                <c:v>56.320124669366287</c:v>
              </c:pt>
              <c:pt idx="37">
                <c:v>57.69851108586569</c:v>
              </c:pt>
              <c:pt idx="38">
                <c:v>59.0768975023651</c:v>
              </c:pt>
              <c:pt idx="39">
                <c:v>58.268036941646727</c:v>
              </c:pt>
              <c:pt idx="40">
                <c:v>57.459176380928355</c:v>
              </c:pt>
              <c:pt idx="41">
                <c:v>56.650315820209983</c:v>
              </c:pt>
              <c:pt idx="42">
                <c:v>55.84145525949161</c:v>
              </c:pt>
              <c:pt idx="43">
                <c:v>55.032594698773252</c:v>
              </c:pt>
              <c:pt idx="44">
                <c:v>54.810178632436106</c:v>
              </c:pt>
              <c:pt idx="45">
                <c:v>54.587762566098959</c:v>
              </c:pt>
              <c:pt idx="46">
                <c:v>54.365346499761813</c:v>
              </c:pt>
              <c:pt idx="47">
                <c:v>54.142930433424659</c:v>
              </c:pt>
              <c:pt idx="48">
                <c:v>54.089950311272773</c:v>
              </c:pt>
              <c:pt idx="49">
                <c:v>54.036970189120879</c:v>
              </c:pt>
              <c:pt idx="50">
                <c:v>53.983990066968985</c:v>
              </c:pt>
              <c:pt idx="51">
                <c:v>53.931009944817099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175386345297293"/>
          <c:y val="0.10608555659743185"/>
          <c:w val="0.24076974839854229"/>
          <c:h val="0.2863630953145538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2.3010000000000002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1.298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0.49299999999999988</c:v>
              </c:pt>
              <c:pt idx="28">
                <c:v>0.45399999999999974</c:v>
              </c:pt>
              <c:pt idx="29">
                <c:v>0.4740000000000002</c:v>
              </c:pt>
              <c:pt idx="30">
                <c:v>0.58999999999999986</c:v>
              </c:pt>
              <c:pt idx="31">
                <c:v>0.64000000000000012</c:v>
              </c:pt>
              <c:pt idx="32">
                <c:v>0.77400000000000002</c:v>
              </c:pt>
              <c:pt idx="33">
                <c:v>0.93800000000000017</c:v>
              </c:pt>
              <c:pt idx="34">
                <c:v>0.72399999999999975</c:v>
              </c:pt>
              <c:pt idx="35">
                <c:v>0.84800000000000031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0.66799999999999971</c:v>
              </c:pt>
              <c:pt idx="50">
                <c:v>0.69999999999999973</c:v>
              </c:pt>
              <c:pt idx="51">
                <c:v>0.93500000000000005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1.627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3.5630000000000002</c:v>
              </c:pt>
              <c:pt idx="30">
                <c:v>3.59</c:v>
              </c:pt>
              <c:pt idx="31">
                <c:v>3.4340000000000002</c:v>
              </c:pt>
              <c:pt idx="32">
                <c:v>3.786</c:v>
              </c:pt>
              <c:pt idx="33">
                <c:v>3.778</c:v>
              </c:pt>
              <c:pt idx="34">
                <c:v>3.9390000000000001</c:v>
              </c:pt>
              <c:pt idx="35">
                <c:v>4.1849999999999996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4.1369999999999996</c:v>
              </c:pt>
              <c:pt idx="40">
                <c:v>4.3179999999999996</c:v>
              </c:pt>
              <c:pt idx="41">
                <c:v>4.415</c:v>
              </c:pt>
              <c:pt idx="42">
                <c:v>4.1609999999999996</c:v>
              </c:pt>
              <c:pt idx="43">
                <c:v>4.2110000000000003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3.8620000000000001</c:v>
              </c:pt>
              <c:pt idx="48">
                <c:v>3.9119999999999999</c:v>
              </c:pt>
              <c:pt idx="49">
                <c:v>3.8109999999999999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5"/>
          <c:order val="3"/>
          <c:tx>
            <c:v>2018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2.827</c:v>
              </c:pt>
              <c:pt idx="1">
                <c:v>2.782</c:v>
              </c:pt>
              <c:pt idx="2">
                <c:v>2.3839999999999999</c:v>
              </c:pt>
              <c:pt idx="3">
                <c:v>2.2970000000000002</c:v>
              </c:pt>
              <c:pt idx="4">
                <c:v>2.137</c:v>
              </c:pt>
              <c:pt idx="5">
                <c:v>2.0289999999999999</c:v>
              </c:pt>
              <c:pt idx="6">
                <c:v>1.9510000000000001</c:v>
              </c:pt>
              <c:pt idx="7">
                <c:v>1.7669999999999999</c:v>
              </c:pt>
              <c:pt idx="8">
                <c:v>1.6759999999999999</c:v>
              </c:pt>
              <c:pt idx="9">
                <c:v>1.5880000000000001</c:v>
              </c:pt>
              <c:pt idx="10">
                <c:v>1.23</c:v>
              </c:pt>
              <c:pt idx="11">
                <c:v>1.2569999999999999</c:v>
              </c:pt>
              <c:pt idx="12">
                <c:v>1.405</c:v>
              </c:pt>
              <c:pt idx="13">
                <c:v>1.288</c:v>
              </c:pt>
              <c:pt idx="14">
                <c:v>1.2929999999999999</c:v>
              </c:pt>
              <c:pt idx="15">
                <c:v>1.4830000000000001</c:v>
              </c:pt>
              <c:pt idx="16">
                <c:v>1.4350000000000001</c:v>
              </c:pt>
              <c:pt idx="17">
                <c:v>1.7350000000000001</c:v>
              </c:pt>
              <c:pt idx="18">
                <c:v>1.6759999999999999</c:v>
              </c:pt>
              <c:pt idx="19">
                <c:v>1.931</c:v>
              </c:pt>
              <c:pt idx="20">
                <c:v>1.927</c:v>
              </c:pt>
              <c:pt idx="21">
                <c:v>2.1179999999999999</c:v>
              </c:pt>
              <c:pt idx="22">
                <c:v>2.3530000000000002</c:v>
              </c:pt>
              <c:pt idx="23">
                <c:v>2.5459999999999998</c:v>
              </c:pt>
              <c:pt idx="24">
                <c:v>2.8530000000000002</c:v>
              </c:pt>
              <c:pt idx="25">
                <c:v>2.8820000000000001</c:v>
              </c:pt>
              <c:pt idx="26">
                <c:v>3.032</c:v>
              </c:pt>
              <c:pt idx="27">
                <c:v>3.0049999999999999</c:v>
              </c:pt>
              <c:pt idx="28">
                <c:v>2.996</c:v>
              </c:pt>
              <c:pt idx="29">
                <c:v>3.2</c:v>
              </c:pt>
              <c:pt idx="30">
                <c:v>3.2480000000000002</c:v>
              </c:pt>
              <c:pt idx="31">
                <c:v>3.3140000000000001</c:v>
              </c:pt>
              <c:pt idx="32">
                <c:v>3.2320000000000002</c:v>
              </c:pt>
              <c:pt idx="33">
                <c:v>3.452</c:v>
              </c:pt>
              <c:pt idx="34">
                <c:v>3.4079999999999999</c:v>
              </c:pt>
              <c:pt idx="35">
                <c:v>3.6960000000000002</c:v>
              </c:pt>
              <c:pt idx="36">
                <c:v>3.6749999999999998</c:v>
              </c:pt>
              <c:pt idx="37">
                <c:v>3.9369999999999998</c:v>
              </c:pt>
              <c:pt idx="38">
                <c:v>3.839</c:v>
              </c:pt>
              <c:pt idx="39">
                <c:v>4.01</c:v>
              </c:pt>
              <c:pt idx="40">
                <c:v>4.093</c:v>
              </c:pt>
              <c:pt idx="41">
                <c:v>3.9319999999999999</c:v>
              </c:pt>
              <c:pt idx="42">
                <c:v>4.0350000000000001</c:v>
              </c:pt>
              <c:pt idx="43">
                <c:v>3.839</c:v>
              </c:pt>
              <c:pt idx="44">
                <c:v>3.87</c:v>
              </c:pt>
              <c:pt idx="45">
                <c:v>3.669</c:v>
              </c:pt>
              <c:pt idx="46">
                <c:v>3.7639999999999998</c:v>
              </c:pt>
              <c:pt idx="47">
                <c:v>3.7240000000000002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13C-4B9E-825C-C3E81742D42E}"/>
            </c:ext>
          </c:extLst>
        </c:ser>
        <c:ser>
          <c:idx val="0"/>
          <c:order val="4"/>
          <c:tx>
            <c:v>2017</c:v>
          </c:tx>
          <c:marker>
            <c:symbol val="none"/>
          </c:marker>
          <c:val>
            <c:numLit>
              <c:formatCode>General</c:formatCode>
              <c:ptCount val="52"/>
              <c:pt idx="0">
                <c:v>2.8829999999999956</c:v>
              </c:pt>
              <c:pt idx="1">
                <c:v>2.669000000000004</c:v>
              </c:pt>
              <c:pt idx="2">
                <c:v>2.5370000000000061</c:v>
              </c:pt>
              <c:pt idx="3">
                <c:v>2.0919999999999987</c:v>
              </c:pt>
              <c:pt idx="4">
                <c:v>1.8789999999999907</c:v>
              </c:pt>
              <c:pt idx="5">
                <c:v>1.6369999999999969</c:v>
              </c:pt>
              <c:pt idx="6">
                <c:v>1.6390000000000029</c:v>
              </c:pt>
              <c:pt idx="7">
                <c:v>1.6649999999999991</c:v>
              </c:pt>
              <c:pt idx="8">
                <c:v>1.3449999999999953</c:v>
              </c:pt>
              <c:pt idx="9">
                <c:v>1.3620000000000019</c:v>
              </c:pt>
              <c:pt idx="10">
                <c:v>1.4319999999999986</c:v>
              </c:pt>
              <c:pt idx="11">
                <c:v>1.1939999999999991</c:v>
              </c:pt>
              <c:pt idx="12">
                <c:v>1.208000000000002</c:v>
              </c:pt>
              <c:pt idx="13">
                <c:v>1.5609999999999928</c:v>
              </c:pt>
              <c:pt idx="14">
                <c:v>1.39</c:v>
              </c:pt>
              <c:pt idx="15">
                <c:v>1.5590000000000082</c:v>
              </c:pt>
              <c:pt idx="16">
                <c:v>1.7</c:v>
              </c:pt>
              <c:pt idx="17">
                <c:v>1.735000000000003</c:v>
              </c:pt>
              <c:pt idx="18">
                <c:v>1.8260000000000001</c:v>
              </c:pt>
              <c:pt idx="19">
                <c:v>1.7900000000000027</c:v>
              </c:pt>
              <c:pt idx="20">
                <c:v>2.0339999999999998</c:v>
              </c:pt>
              <c:pt idx="21">
                <c:v>2.343</c:v>
              </c:pt>
              <c:pt idx="22">
                <c:v>2.573</c:v>
              </c:pt>
              <c:pt idx="23">
                <c:v>2.633</c:v>
              </c:pt>
              <c:pt idx="24">
                <c:v>2.8969999999999998</c:v>
              </c:pt>
              <c:pt idx="25">
                <c:v>2.8759999999999999</c:v>
              </c:pt>
              <c:pt idx="26">
                <c:v>3.0720000000000001</c:v>
              </c:pt>
              <c:pt idx="27">
                <c:v>2.88</c:v>
              </c:pt>
              <c:pt idx="28">
                <c:v>3.0209999999999999</c:v>
              </c:pt>
              <c:pt idx="29">
                <c:v>3.101</c:v>
              </c:pt>
              <c:pt idx="30">
                <c:v>3.2839999999999998</c:v>
              </c:pt>
              <c:pt idx="31">
                <c:v>3.2229999999999999</c:v>
              </c:pt>
              <c:pt idx="32">
                <c:v>3.4649999999999999</c:v>
              </c:pt>
              <c:pt idx="33">
                <c:v>3.4049999999999998</c:v>
              </c:pt>
              <c:pt idx="34">
                <c:v>3.6120000000000001</c:v>
              </c:pt>
              <c:pt idx="35">
                <c:v>3.4889999999999999</c:v>
              </c:pt>
              <c:pt idx="36">
                <c:v>3.7480000000000002</c:v>
              </c:pt>
              <c:pt idx="37">
                <c:v>3.6920000000000002</c:v>
              </c:pt>
              <c:pt idx="38">
                <c:v>3.7970000000000002</c:v>
              </c:pt>
              <c:pt idx="39">
                <c:v>3.8919999999999999</c:v>
              </c:pt>
              <c:pt idx="40">
                <c:v>3.7050000000000001</c:v>
              </c:pt>
              <c:pt idx="41">
                <c:v>3.8140000000000001</c:v>
              </c:pt>
              <c:pt idx="42">
                <c:v>3.7170000000000001</c:v>
              </c:pt>
              <c:pt idx="43">
                <c:v>3.6589999999999998</c:v>
              </c:pt>
              <c:pt idx="44">
                <c:v>3.6840000000000002</c:v>
              </c:pt>
              <c:pt idx="45">
                <c:v>3.7189999999999999</c:v>
              </c:pt>
              <c:pt idx="46">
                <c:v>3.496</c:v>
              </c:pt>
              <c:pt idx="47">
                <c:v>3.5110000000000001</c:v>
              </c:pt>
              <c:pt idx="48">
                <c:v>3.5289999999999999</c:v>
              </c:pt>
              <c:pt idx="49">
                <c:v>3.488</c:v>
              </c:pt>
              <c:pt idx="50">
                <c:v>3.2850000000000001</c:v>
              </c:pt>
              <c:pt idx="51">
                <c:v>2.9950000000000001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13C-4B9E-825C-C3E81742D42E}"/>
            </c:ext>
          </c:extLst>
        </c:ser>
        <c:ser>
          <c:idx val="6"/>
          <c:order val="5"/>
          <c:tx>
            <c:v>2016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3.009999999999998</c:v>
              </c:pt>
              <c:pt idx="1">
                <c:v>2.8970000000000056</c:v>
              </c:pt>
              <c:pt idx="2">
                <c:v>2.7489999999999952</c:v>
              </c:pt>
              <c:pt idx="3">
                <c:v>2.6229999999999833</c:v>
              </c:pt>
              <c:pt idx="4">
                <c:v>2.0710000000000051</c:v>
              </c:pt>
              <c:pt idx="5">
                <c:v>2.1060000000000088</c:v>
              </c:pt>
              <c:pt idx="6">
                <c:v>2.0419999999999945</c:v>
              </c:pt>
              <c:pt idx="7">
                <c:v>2.0989999999999895</c:v>
              </c:pt>
              <c:pt idx="8">
                <c:v>1.6879999999999953</c:v>
              </c:pt>
              <c:pt idx="9">
                <c:v>1.8219999999999956</c:v>
              </c:pt>
              <c:pt idx="10">
                <c:v>1.9110000000000014</c:v>
              </c:pt>
              <c:pt idx="11">
                <c:v>1.9479999999999933</c:v>
              </c:pt>
              <c:pt idx="12">
                <c:v>1.6090000000000089</c:v>
              </c:pt>
              <c:pt idx="13">
                <c:v>1.7450000000000045</c:v>
              </c:pt>
              <c:pt idx="14">
                <c:v>1.7459999999999951</c:v>
              </c:pt>
              <c:pt idx="15">
                <c:v>1.8489999999999895</c:v>
              </c:pt>
              <c:pt idx="16">
                <c:v>1.762999999999991</c:v>
              </c:pt>
              <c:pt idx="17">
                <c:v>1.8519999999999968</c:v>
              </c:pt>
              <c:pt idx="18">
                <c:v>1.9200000000000088</c:v>
              </c:pt>
              <c:pt idx="19">
                <c:v>2.1709999999999852</c:v>
              </c:pt>
              <c:pt idx="20">
                <c:v>2.1710000000000065</c:v>
              </c:pt>
              <c:pt idx="21">
                <c:v>2.3860000000000028</c:v>
              </c:pt>
              <c:pt idx="22">
                <c:v>2.1859999999999928</c:v>
              </c:pt>
              <c:pt idx="23">
                <c:v>2.3930000000000007</c:v>
              </c:pt>
              <c:pt idx="24">
                <c:v>2.5150000000000006</c:v>
              </c:pt>
              <c:pt idx="25">
                <c:v>2.6469999999999914</c:v>
              </c:pt>
              <c:pt idx="26">
                <c:v>2.4749999999999872</c:v>
              </c:pt>
              <c:pt idx="27">
                <c:v>2.8220000000000027</c:v>
              </c:pt>
              <c:pt idx="28">
                <c:v>2.705999999999996</c:v>
              </c:pt>
              <c:pt idx="29">
                <c:v>2.9220000000000041</c:v>
              </c:pt>
              <c:pt idx="30">
                <c:v>2.9769999999999897</c:v>
              </c:pt>
              <c:pt idx="31">
                <c:v>3.2930000000000135</c:v>
              </c:pt>
              <c:pt idx="32">
                <c:v>3.3669999999999902</c:v>
              </c:pt>
              <c:pt idx="33">
                <c:v>3.4540000000000077</c:v>
              </c:pt>
              <c:pt idx="34">
                <c:v>3.7380000000000067</c:v>
              </c:pt>
              <c:pt idx="35">
                <c:v>3.718999999999987</c:v>
              </c:pt>
              <c:pt idx="36">
                <c:v>3.7500000000000071</c:v>
              </c:pt>
              <c:pt idx="37">
                <c:v>3.9499999999999957</c:v>
              </c:pt>
              <c:pt idx="38">
                <c:v>3.8009999999999948</c:v>
              </c:pt>
              <c:pt idx="39">
                <c:v>3.9980000000000047</c:v>
              </c:pt>
              <c:pt idx="40">
                <c:v>4.1559999999999917</c:v>
              </c:pt>
              <c:pt idx="41">
                <c:v>3.8989999999999938</c:v>
              </c:pt>
              <c:pt idx="42">
                <c:v>4.0229999999999961</c:v>
              </c:pt>
              <c:pt idx="43">
                <c:v>4.1639999999999944</c:v>
              </c:pt>
              <c:pt idx="44">
                <c:v>3.794000000000004</c:v>
              </c:pt>
              <c:pt idx="45">
                <c:v>3.9260000000000019</c:v>
              </c:pt>
              <c:pt idx="46">
                <c:v>4.0640000000000072</c:v>
              </c:pt>
              <c:pt idx="47">
                <c:v>3.7169999999999987</c:v>
              </c:pt>
              <c:pt idx="48">
                <c:v>3.6880000000000024</c:v>
              </c:pt>
              <c:pt idx="49">
                <c:v>3.6060000000000016</c:v>
              </c:pt>
              <c:pt idx="50">
                <c:v>3.5189999999999984</c:v>
              </c:pt>
              <c:pt idx="51">
                <c:v>3.2140000000000057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E13C-4B9E-825C-C3E81742D42E}"/>
            </c:ext>
          </c:extLst>
        </c:ser>
        <c:ser>
          <c:idx val="4"/>
          <c:order val="6"/>
          <c:tx>
            <c:v>2015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3.4229999999999947</c:v>
              </c:pt>
              <c:pt idx="1">
                <c:v>3.1910000000000025</c:v>
              </c:pt>
              <c:pt idx="2">
                <c:v>2.9590000000000032</c:v>
              </c:pt>
              <c:pt idx="3">
                <c:v>2.8109999999999999</c:v>
              </c:pt>
              <c:pt idx="4">
                <c:v>2.5969999999999942</c:v>
              </c:pt>
              <c:pt idx="5">
                <c:v>2.4720000000000084</c:v>
              </c:pt>
              <c:pt idx="6">
                <c:v>2.4489999999999981</c:v>
              </c:pt>
              <c:pt idx="7">
                <c:v>2.2959999999999994</c:v>
              </c:pt>
              <c:pt idx="8">
                <c:v>2.1759999999999948</c:v>
              </c:pt>
              <c:pt idx="9">
                <c:v>2.1390000000000029</c:v>
              </c:pt>
              <c:pt idx="10">
                <c:v>2.1450000000000031</c:v>
              </c:pt>
              <c:pt idx="11">
                <c:v>2.1920000000000002</c:v>
              </c:pt>
              <c:pt idx="12">
                <c:v>2.1920000000000002</c:v>
              </c:pt>
              <c:pt idx="13">
                <c:v>2.1360000000000028</c:v>
              </c:pt>
              <c:pt idx="14">
                <c:v>2.1700000000000088</c:v>
              </c:pt>
              <c:pt idx="15">
                <c:v>2.2719999999999985</c:v>
              </c:pt>
              <c:pt idx="16">
                <c:v>2.3800000000000026</c:v>
              </c:pt>
              <c:pt idx="17">
                <c:v>2.4810000000000016</c:v>
              </c:pt>
              <c:pt idx="18">
                <c:v>2.3810000000000073</c:v>
              </c:pt>
              <c:pt idx="19">
                <c:v>2.4620000000000104</c:v>
              </c:pt>
              <c:pt idx="20">
                <c:v>2.6270000000000095</c:v>
              </c:pt>
              <c:pt idx="21">
                <c:v>2.6130000000000067</c:v>
              </c:pt>
              <c:pt idx="22">
                <c:v>2.7580000000000098</c:v>
              </c:pt>
              <c:pt idx="23">
                <c:v>2.779999999999994</c:v>
              </c:pt>
              <c:pt idx="24">
                <c:v>2.7900000000000063</c:v>
              </c:pt>
              <c:pt idx="25">
                <c:v>3.0169999999999959</c:v>
              </c:pt>
              <c:pt idx="26">
                <c:v>2.8789999999999978</c:v>
              </c:pt>
              <c:pt idx="27">
                <c:v>2.8810000000000002</c:v>
              </c:pt>
              <c:pt idx="28">
                <c:v>3.0570000000000093</c:v>
              </c:pt>
              <c:pt idx="29">
                <c:v>3.1870000000000047</c:v>
              </c:pt>
              <c:pt idx="30">
                <c:v>3.2529999999999859</c:v>
              </c:pt>
              <c:pt idx="31">
                <c:v>3.4080000000000084</c:v>
              </c:pt>
              <c:pt idx="32">
                <c:v>3.5740000000000052</c:v>
              </c:pt>
              <c:pt idx="33">
                <c:v>3.8419999999999987</c:v>
              </c:pt>
              <c:pt idx="34">
                <c:v>3.8089999999999833</c:v>
              </c:pt>
              <c:pt idx="35">
                <c:v>3.9780000000000015</c:v>
              </c:pt>
              <c:pt idx="36">
                <c:v>4.2469999999999928</c:v>
              </c:pt>
              <c:pt idx="37">
                <c:v>4.458999999999989</c:v>
              </c:pt>
              <c:pt idx="38">
                <c:v>4.5929999999999964</c:v>
              </c:pt>
              <c:pt idx="39">
                <c:v>4.6849999999999952</c:v>
              </c:pt>
              <c:pt idx="40">
                <c:v>4.5499999999999972</c:v>
              </c:pt>
              <c:pt idx="41">
                <c:v>4.6920000000000073</c:v>
              </c:pt>
              <c:pt idx="42">
                <c:v>4.2990000000000066</c:v>
              </c:pt>
              <c:pt idx="43">
                <c:v>4.3479999999999919</c:v>
              </c:pt>
              <c:pt idx="44">
                <c:v>4.384999999999998</c:v>
              </c:pt>
              <c:pt idx="45">
                <c:v>4.4989999999999952</c:v>
              </c:pt>
              <c:pt idx="46">
                <c:v>4.3370000000000033</c:v>
              </c:pt>
              <c:pt idx="47">
                <c:v>4.0730000000000004</c:v>
              </c:pt>
              <c:pt idx="48">
                <c:v>4.0700000000000074</c:v>
              </c:pt>
              <c:pt idx="49">
                <c:v>3.8449999999999918</c:v>
              </c:pt>
              <c:pt idx="50">
                <c:v>3.7070000000000078</c:v>
              </c:pt>
              <c:pt idx="51">
                <c:v>3.4510000000000005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E13C-4B9E-825C-C3E81742D42E}"/>
            </c:ext>
          </c:extLst>
        </c:ser>
        <c:ser>
          <c:idx val="1"/>
          <c:order val="7"/>
          <c:tx>
            <c:v>2014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2.3019999999999996</c:v>
              </c:pt>
              <c:pt idx="1">
                <c:v>2.0960000000000036</c:v>
              </c:pt>
              <c:pt idx="2">
                <c:v>1.7759999999999962</c:v>
              </c:pt>
              <c:pt idx="3">
                <c:v>1.6250000000000036</c:v>
              </c:pt>
              <c:pt idx="4">
                <c:v>1.4510000000000005</c:v>
              </c:pt>
              <c:pt idx="5">
                <c:v>1.3629999999999995</c:v>
              </c:pt>
              <c:pt idx="6">
                <c:v>1.1999999999999975</c:v>
              </c:pt>
              <c:pt idx="7">
                <c:v>1.1160000000000014</c:v>
              </c:pt>
              <c:pt idx="8">
                <c:v>1.072000000000001</c:v>
              </c:pt>
              <c:pt idx="9">
                <c:v>0.94800000000000217</c:v>
              </c:pt>
              <c:pt idx="10">
                <c:v>0.90599999999999881</c:v>
              </c:pt>
              <c:pt idx="11">
                <c:v>0.9670000000000023</c:v>
              </c:pt>
              <c:pt idx="12">
                <c:v>0.95700000000000074</c:v>
              </c:pt>
              <c:pt idx="13">
                <c:v>0.98699999999999832</c:v>
              </c:pt>
              <c:pt idx="14">
                <c:v>1.0770000000000017</c:v>
              </c:pt>
              <c:pt idx="15">
                <c:v>1.1690000000000005</c:v>
              </c:pt>
              <c:pt idx="16">
                <c:v>1.2079999999999984</c:v>
              </c:pt>
              <c:pt idx="17">
                <c:v>1.3670000000000009</c:v>
              </c:pt>
              <c:pt idx="18">
                <c:v>1.4660000000000046</c:v>
              </c:pt>
              <c:pt idx="19">
                <c:v>1.4339999999999975</c:v>
              </c:pt>
              <c:pt idx="20">
                <c:v>1.625</c:v>
              </c:pt>
              <c:pt idx="21">
                <c:v>1.8079999999999998</c:v>
              </c:pt>
              <c:pt idx="22">
                <c:v>2.0689999999999955</c:v>
              </c:pt>
              <c:pt idx="23">
                <c:v>2.1410000000000018</c:v>
              </c:pt>
              <c:pt idx="24">
                <c:v>2.2739999999999974</c:v>
              </c:pt>
              <c:pt idx="25">
                <c:v>2.377999999999993</c:v>
              </c:pt>
              <c:pt idx="26">
                <c:v>2.3989999999999938</c:v>
              </c:pt>
              <c:pt idx="27">
                <c:v>2.5129999999999981</c:v>
              </c:pt>
              <c:pt idx="28">
                <c:v>2.6029999999999944</c:v>
              </c:pt>
              <c:pt idx="29">
                <c:v>2.725999999999992</c:v>
              </c:pt>
              <c:pt idx="30">
                <c:v>2.6940000000000097</c:v>
              </c:pt>
              <c:pt idx="31">
                <c:v>2.7669999999999888</c:v>
              </c:pt>
              <c:pt idx="32">
                <c:v>2.8010000000000019</c:v>
              </c:pt>
              <c:pt idx="33">
                <c:v>2.9040000000000035</c:v>
              </c:pt>
              <c:pt idx="34">
                <c:v>3.0829999999999913</c:v>
              </c:pt>
              <c:pt idx="35">
                <c:v>3.1300000000000097</c:v>
              </c:pt>
              <c:pt idx="36">
                <c:v>3.1950000000000074</c:v>
              </c:pt>
              <c:pt idx="37">
                <c:v>3.2769999999999939</c:v>
              </c:pt>
              <c:pt idx="38">
                <c:v>3.277000000000001</c:v>
              </c:pt>
              <c:pt idx="39">
                <c:v>3.5169999999999959</c:v>
              </c:pt>
              <c:pt idx="40">
                <c:v>3.570999999999998</c:v>
              </c:pt>
              <c:pt idx="41">
                <c:v>3.6129999999999995</c:v>
              </c:pt>
              <c:pt idx="42">
                <c:v>3.6069999999999993</c:v>
              </c:pt>
              <c:pt idx="43">
                <c:v>3.5949999999999918</c:v>
              </c:pt>
              <c:pt idx="44">
                <c:v>4.039999999999992</c:v>
              </c:pt>
              <c:pt idx="45">
                <c:v>4.0300000000000011</c:v>
              </c:pt>
              <c:pt idx="46">
                <c:v>4.0279999999999996</c:v>
              </c:pt>
              <c:pt idx="47">
                <c:v>3.9969999999999999</c:v>
              </c:pt>
              <c:pt idx="48">
                <c:v>3.9319999999999999</c:v>
              </c:pt>
              <c:pt idx="49">
                <c:v>3.8719999999999999</c:v>
              </c:pt>
              <c:pt idx="50">
                <c:v>3.78</c:v>
              </c:pt>
              <c:pt idx="51">
                <c:v>3.68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E13C-4B9E-825C-C3E81742D42E}"/>
            </c:ext>
          </c:extLst>
        </c:ser>
        <c:ser>
          <c:idx val="8"/>
          <c:order val="8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3.4751192660394401</c:v>
              </c:pt>
              <c:pt idx="1">
                <c:v>3.3575300072708698</c:v>
              </c:pt>
              <c:pt idx="2">
                <c:v>3.2399407485022995</c:v>
              </c:pt>
              <c:pt idx="3">
                <c:v>3.1223514897337292</c:v>
              </c:pt>
              <c:pt idx="4">
                <c:v>3.0047622309651598</c:v>
              </c:pt>
              <c:pt idx="5">
                <c:v>2.8991634142368037</c:v>
              </c:pt>
              <c:pt idx="6">
                <c:v>2.7935645975084475</c:v>
              </c:pt>
              <c:pt idx="7">
                <c:v>2.6879657807800914</c:v>
              </c:pt>
              <c:pt idx="8">
                <c:v>2.5823669640517357</c:v>
              </c:pt>
              <c:pt idx="9">
                <c:v>2.475184955914838</c:v>
              </c:pt>
              <c:pt idx="10">
                <c:v>2.3680029477779403</c:v>
              </c:pt>
              <c:pt idx="11">
                <c:v>2.2608209396410426</c:v>
              </c:pt>
              <c:pt idx="12">
                <c:v>2.1536389315041444</c:v>
              </c:pt>
              <c:pt idx="13">
                <c:v>2.1740336821039796</c:v>
              </c:pt>
              <c:pt idx="14">
                <c:v>2.1944284327038148</c:v>
              </c:pt>
              <c:pt idx="15">
                <c:v>2.21482318330365</c:v>
              </c:pt>
              <c:pt idx="16">
                <c:v>2.2352179339034857</c:v>
              </c:pt>
              <c:pt idx="17">
                <c:v>2.2444021126399405</c:v>
              </c:pt>
              <c:pt idx="18">
                <c:v>2.2535862913763953</c:v>
              </c:pt>
              <c:pt idx="19">
                <c:v>2.2627704701128502</c:v>
              </c:pt>
              <c:pt idx="20">
                <c:v>2.271954648849305</c:v>
              </c:pt>
              <c:pt idx="21">
                <c:v>2.2811388275857607</c:v>
              </c:pt>
              <c:pt idx="22">
                <c:v>2.364428715359566</c:v>
              </c:pt>
              <c:pt idx="23">
                <c:v>2.4477186031333713</c:v>
              </c:pt>
              <c:pt idx="24">
                <c:v>2.5310084909071766</c:v>
              </c:pt>
              <c:pt idx="25">
                <c:v>2.6142983786809815</c:v>
              </c:pt>
              <c:pt idx="26">
                <c:v>2.6908333172916357</c:v>
              </c:pt>
              <c:pt idx="27">
                <c:v>2.7673682559022899</c:v>
              </c:pt>
              <c:pt idx="28">
                <c:v>2.843903194512944</c:v>
              </c:pt>
              <c:pt idx="29">
                <c:v>2.9204381331235982</c:v>
              </c:pt>
              <c:pt idx="30">
                <c:v>2.9969730717342529</c:v>
              </c:pt>
              <c:pt idx="31">
                <c:v>3.0343200805049637</c:v>
              </c:pt>
              <c:pt idx="32">
                <c:v>3.0716670892756746</c:v>
              </c:pt>
              <c:pt idx="33">
                <c:v>3.1090140980463854</c:v>
              </c:pt>
              <c:pt idx="34">
                <c:v>3.1463611068170958</c:v>
              </c:pt>
              <c:pt idx="35">
                <c:v>3.1699622767575431</c:v>
              </c:pt>
              <c:pt idx="36">
                <c:v>3.1935634466979903</c:v>
              </c:pt>
              <c:pt idx="37">
                <c:v>3.2171646166384376</c:v>
              </c:pt>
              <c:pt idx="38">
                <c:v>3.2407657865788853</c:v>
              </c:pt>
              <c:pt idx="39">
                <c:v>3.2769319267786963</c:v>
              </c:pt>
              <c:pt idx="40">
                <c:v>3.3130980669785073</c:v>
              </c:pt>
              <c:pt idx="41">
                <c:v>3.3492642071783183</c:v>
              </c:pt>
              <c:pt idx="42">
                <c:v>3.3854303473781293</c:v>
              </c:pt>
              <c:pt idx="43">
                <c:v>3.4215964875779403</c:v>
              </c:pt>
              <c:pt idx="44">
                <c:v>3.4242558778211674</c:v>
              </c:pt>
              <c:pt idx="45">
                <c:v>3.4269152680643944</c:v>
              </c:pt>
              <c:pt idx="46">
                <c:v>3.4295746583076214</c:v>
              </c:pt>
              <c:pt idx="47">
                <c:v>3.4322340485508485</c:v>
              </c:pt>
              <c:pt idx="48">
                <c:v>3.3009211634179314</c:v>
              </c:pt>
              <c:pt idx="49">
                <c:v>3.1696082782850143</c:v>
              </c:pt>
              <c:pt idx="50">
                <c:v>3.0382953931520973</c:v>
              </c:pt>
              <c:pt idx="51">
                <c:v>2.9069825080191798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2597137621948196"/>
          <c:h val="0.2994136662770334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0.60813</cdr:x>
      <cdr:y>0.67333</cdr:y>
    </cdr:from>
    <cdr:to>
      <cdr:x>0.81235</cdr:x>
      <cdr:y>0.8283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218969" y="3931445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0.56456</cdr:x>
      <cdr:y>0.61501</cdr:y>
    </cdr:from>
    <cdr:to>
      <cdr:x>0.61006</cdr:x>
      <cdr:y>0.68189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845050" y="3590925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0.62478</cdr:x>
      <cdr:y>0.55098</cdr:y>
    </cdr:from>
    <cdr:to>
      <cdr:x>0.829</cdr:x>
      <cdr:y>0.70595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361844" y="32170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0.58121</cdr:x>
      <cdr:y>0.49266</cdr:y>
    </cdr:from>
    <cdr:to>
      <cdr:x>0.62671</cdr:x>
      <cdr:y>0.55954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987925" y="28765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0.66038</cdr:x>
      <cdr:y>0.69005</cdr:y>
    </cdr:from>
    <cdr:to>
      <cdr:x>0.8646</cdr:x>
      <cdr:y>0.8385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667377" y="4029080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0.63374</cdr:x>
      <cdr:y>0.65212</cdr:y>
    </cdr:from>
    <cdr:to>
      <cdr:x>0.67481</cdr:x>
      <cdr:y>0.70432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5438752" y="3807619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L83"/>
  <sheetViews>
    <sheetView showGridLines="0" zoomScale="60" zoomScaleNormal="60" workbookViewId="0">
      <pane xSplit="2" ySplit="3" topLeftCell="FW4" activePane="bottomRight" state="frozen"/>
      <selection activeCell="FT51" sqref="FT51"/>
      <selection pane="topRight" activeCell="FT51" sqref="FT51"/>
      <selection pane="bottomLeft" activeCell="FT51" sqref="FT51"/>
      <selection pane="bottomRight" activeCell="GN26" sqref="GN26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4" width="11.140625" style="196" bestFit="1" customWidth="1"/>
    <col min="155" max="155" width="13.28515625" style="196" bestFit="1" customWidth="1"/>
    <col min="156" max="156" width="13.7109375" style="196" bestFit="1" customWidth="1"/>
    <col min="157" max="157" width="13.28515625" style="209" bestFit="1" customWidth="1"/>
    <col min="158" max="158" width="13.7109375" style="209" bestFit="1" customWidth="1"/>
    <col min="159" max="159" width="13.7109375" style="219" bestFit="1" customWidth="1"/>
    <col min="160" max="160" width="13.28515625" style="219" bestFit="1" customWidth="1"/>
    <col min="161" max="161" width="12.85546875" style="231" bestFit="1" customWidth="1"/>
    <col min="162" max="163" width="13.28515625" style="231" bestFit="1" customWidth="1"/>
    <col min="164" max="164" width="12.85546875" style="231" bestFit="1" customWidth="1"/>
    <col min="165" max="166" width="13.7109375" style="231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1" customWidth="1"/>
    <col min="174" max="174" width="13.28515625" style="1" bestFit="1" customWidth="1"/>
    <col min="175" max="175" width="11.7109375" style="252" customWidth="1"/>
    <col min="176" max="176" width="11.28515625" style="252" bestFit="1" customWidth="1"/>
    <col min="177" max="178" width="11.28515625" style="276" bestFit="1" customWidth="1"/>
    <col min="179" max="179" width="13.28515625" style="276" customWidth="1"/>
    <col min="180" max="181" width="13.7109375" style="276" bestFit="1" customWidth="1"/>
    <col min="182" max="182" width="13.28515625" style="276" bestFit="1" customWidth="1"/>
    <col min="183" max="183" width="13.140625" style="276" bestFit="1" customWidth="1"/>
    <col min="184" max="184" width="12.855468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0" width="12.5703125" style="1" bestFit="1" customWidth="1"/>
    <col min="191" max="193" width="13.7109375" style="1" bestFit="1" customWidth="1"/>
    <col min="194" max="194" width="12.140625" style="1" bestFit="1" customWidth="1"/>
    <col min="195" max="16384" width="9.140625" style="1"/>
  </cols>
  <sheetData>
    <row r="1" spans="1:194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I1" s="230"/>
      <c r="FJ1" s="230"/>
      <c r="FK1" s="247"/>
      <c r="FS1" s="250"/>
      <c r="FV1" s="250" t="s">
        <v>16</v>
      </c>
    </row>
    <row r="2" spans="1:194" ht="56.25" customHeight="1" x14ac:dyDescent="0.35">
      <c r="A2" s="109" t="s">
        <v>0</v>
      </c>
      <c r="B2" s="83"/>
      <c r="DG2" s="73"/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73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73" t="s">
        <v>66</v>
      </c>
      <c r="EA2" s="73" t="s">
        <v>66</v>
      </c>
      <c r="EB2" s="73" t="s">
        <v>66</v>
      </c>
      <c r="EC2" s="73" t="s">
        <v>66</v>
      </c>
      <c r="ED2" s="73" t="s">
        <v>66</v>
      </c>
      <c r="EE2" s="73"/>
      <c r="EF2" s="73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</row>
    <row r="4" spans="1:194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1">
        <f>'PADD1 mthly rpt'!EM4+'PADD2 mthly rpt'!EM4+'PADD3 mthly rpt'!EM4+'PADD4 mthly rpt'!EM4+'PADD5 mthly rpt'!EM4</f>
        <v>1724481.2250620136</v>
      </c>
      <c r="EN4" s="141">
        <f>'PADD1 mthly rpt'!EN4+'PADD2 mthly rpt'!EN4+'PADD3 mthly rpt'!EN4+'PADD4 mthly rpt'!EN4+'PADD5 mthly rpt'!EN4</f>
        <v>2073868.5517488038</v>
      </c>
      <c r="EO4" s="141">
        <f>'PADD1 mthly rpt'!EO4+'PADD2 mthly rpt'!EO4+'PADD3 mthly rpt'!EO4+'PADD4 mthly rpt'!EO4+'PADD5 mthly rpt'!EO4</f>
        <v>2119424.2663768204</v>
      </c>
      <c r="EP4" s="141">
        <f>'PADD1 mthly rpt'!EP4+'PADD2 mthly rpt'!EP4+'PADD3 mthly rpt'!EP4+'PADD4 mthly rpt'!EP4+'PADD5 mthly rpt'!EP4</f>
        <v>2474326.0285000717</v>
      </c>
      <c r="EQ4" s="141">
        <f>'PADD1 mthly rpt'!EQ4+'PADD2 mthly rpt'!EQ4+'PADD3 mthly rpt'!EQ4+'PADD4 mthly rpt'!EQ4+'PADD5 mthly rpt'!EQ4</f>
        <v>2513854.1050952254</v>
      </c>
      <c r="ER4" s="141">
        <f>'PADD1 mthly rpt'!ER4+'PADD2 mthly rpt'!ER4+'PADD3 mthly rpt'!ER4+'PADD4 mthly rpt'!ER4+'PADD5 mthly rpt'!ER4</f>
        <v>2277033.9859791496</v>
      </c>
      <c r="ES4" s="141">
        <f>'PADD1 mthly rpt'!ES4+'PADD2 mthly rpt'!ES4+'PADD3 mthly rpt'!ES4+'PADD4 mthly rpt'!ES4+'PADD5 mthly rpt'!ES4</f>
        <v>2280244.0024784268</v>
      </c>
      <c r="ET4" s="141">
        <f>'PADD1 mthly rpt'!ET4+'PADD2 mthly rpt'!ET4+'PADD3 mthly rpt'!ET4+'PADD4 mthly rpt'!ET4+'PADD5 mthly rpt'!ET4</f>
        <v>2009692.6955426303</v>
      </c>
      <c r="EU4" s="141">
        <f>'PADD1 mthly rpt'!EU4+'PADD2 mthly rpt'!EU4+'PADD3 mthly rpt'!EU4+'PADD4 mthly rpt'!EU4+'PADD5 mthly rpt'!EU4</f>
        <v>1882100.6007109592</v>
      </c>
      <c r="EV4" s="141">
        <f>'PADD1 mthly rpt'!EV4+'PADD2 mthly rpt'!EV4+'PADD3 mthly rpt'!EV4+'PADD4 mthly rpt'!EV4+'PADD5 mthly rpt'!EV4</f>
        <v>1764636.8246430308</v>
      </c>
      <c r="EW4" s="141">
        <f>'PADD1 mthly rpt'!EW4+'PADD2 mthly rpt'!EW4+'PADD3 mthly rpt'!EW4+'PADD4 mthly rpt'!EW4+'PADD5 mthly rpt'!EW4</f>
        <v>1805273.0130544454</v>
      </c>
      <c r="EX4" s="141">
        <f>'PADD1 mthly rpt'!EX4+'PADD2 mthly rpt'!EX4+'PADD3 mthly rpt'!EX4+'PADD4 mthly rpt'!EX4+'PADD5 mthly rpt'!EX4</f>
        <v>1750196.2781673796</v>
      </c>
      <c r="EY4" s="141">
        <f>'PADD1 mthly rpt'!EY4+'PADD2 mthly rpt'!EY4+'PADD3 mthly rpt'!EY4+'PADD4 mthly rpt'!EY4+'PADD5 mthly rpt'!EY4</f>
        <v>1947759.3478665757</v>
      </c>
      <c r="EZ4" s="141">
        <f>'PADD1 mthly rpt'!EZ4+'PADD2 mthly rpt'!EZ4+'PADD3 mthly rpt'!EZ4+'PADD4 mthly rpt'!EZ4+'PADD5 mthly rpt'!EZ4</f>
        <v>2225807.908386087</v>
      </c>
      <c r="FA4" s="141">
        <f>'PADD1 mthly rpt'!FA4+'PADD2 mthly rpt'!FA4+'PADD3 mthly rpt'!FA4+'PADD4 mthly rpt'!FA4+'PADD5 mthly rpt'!FA4</f>
        <v>2206712.8508679592</v>
      </c>
      <c r="FB4" s="141">
        <f>'PADD1 mthly rpt'!FB4+'PADD2 mthly rpt'!FB4+'PADD3 mthly rpt'!FB4+'PADD4 mthly rpt'!FB4+'PADD5 mthly rpt'!FB4</f>
        <v>2359004.5577749149</v>
      </c>
      <c r="FC4" s="141">
        <f>'PADD1 mthly rpt'!FC4+'PADD2 mthly rpt'!FC4+'PADD3 mthly rpt'!FC4+'PADD4 mthly rpt'!FC4+'PADD5 mthly rpt'!FC4</f>
        <v>2382209.0007660538</v>
      </c>
      <c r="FD4" s="141">
        <f>'PADD1 mthly rpt'!FD4+'PADD2 mthly rpt'!FD4+'PADD3 mthly rpt'!FD4+'PADD4 mthly rpt'!FD4+'PADD5 mthly rpt'!FD4</f>
        <v>2193287.585086803</v>
      </c>
      <c r="FE4" s="141">
        <f>'PADD1 mthly rpt'!FE4+'PADD2 mthly rpt'!FE4+'PADD3 mthly rpt'!FE4+'PADD4 mthly rpt'!FE4+'PADD5 mthly rpt'!FE4</f>
        <v>2106417.4870546916</v>
      </c>
      <c r="FF4" s="141">
        <f>'PADD1 mthly rpt'!FF4+'PADD2 mthly rpt'!FF4+'PADD3 mthly rpt'!FF4+'PADD4 mthly rpt'!FF4+'PADD5 mthly rpt'!FF4</f>
        <v>2005103.2064286941</v>
      </c>
      <c r="FG4" s="141">
        <f>'PADD1 mthly rpt'!FG4+'PADD2 mthly rpt'!FG4+'PADD3 mthly rpt'!FG4+'PADD4 mthly rpt'!FG4+'PADD5 mthly rpt'!FG4</f>
        <v>1958589.2945427888</v>
      </c>
      <c r="FH4" s="141">
        <f>'PADD1 mthly rpt'!FH4+'PADD2 mthly rpt'!FH4+'PADD3 mthly rpt'!FH4+'PADD4 mthly rpt'!FH4+'PADD5 mthly rpt'!FH4</f>
        <v>1907316.4673264853</v>
      </c>
      <c r="FI4" s="141">
        <f>'PADD1 mthly rpt'!FI4+'PADD2 mthly rpt'!FI4+'PADD3 mthly rpt'!FI4+'PADD4 mthly rpt'!FI4+'PADD5 mthly rpt'!FI4</f>
        <v>2065436.9518342174</v>
      </c>
      <c r="FJ4" s="141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2372796.6857120008</v>
      </c>
      <c r="FP4" s="30">
        <f>'PADD1 mthly rpt'!FP4+'PADD2 mthly rpt'!FP4+'PADD3 mthly rpt'!FP4+'PADD4 mthly rpt'!FP4+'PADD5 mthly rpt'!FP4</f>
        <v>2286965.2274526912</v>
      </c>
      <c r="FQ4" s="141">
        <f>'PADD1 mthly rpt'!FQ4+'PADD2 mthly rpt'!FQ4+'PADD3 mthly rpt'!FQ4+'PADD4 mthly rpt'!FQ4+'PADD5 mthly rpt'!FQ4</f>
        <v>2061369.3992265326</v>
      </c>
      <c r="FR4" s="30">
        <f>'PADD1 mthly rpt'!FR4+'PADD2 mthly rpt'!FR4+'PADD3 mthly rpt'!FR4+'PADD4 mthly rpt'!FR4+'PADD5 mthly rpt'!FR4</f>
        <v>2059107.4503703855</v>
      </c>
      <c r="FS4" s="30">
        <f>'PADD1 mthly rpt'!FS4+'PADD2 mthly rpt'!FS4+'PADD3 mthly rpt'!FS4+'PADD4 mthly rpt'!FS4+'PADD5 mthly rpt'!FS4</f>
        <v>1983422.7287379503</v>
      </c>
      <c r="FT4" s="30">
        <f>'PADD1 mthly rpt'!FT4+'PADD2 mthly rpt'!FT4+'PADD3 mthly rpt'!FT4+'PADD4 mthly rpt'!FT4+'PADD5 mthly rpt'!FT4</f>
        <v>2076210.1905110695</v>
      </c>
      <c r="FU4" s="30">
        <f>'PADD1 mthly rpt'!FU4+'PADD2 mthly rpt'!FU4+'PADD3 mthly rpt'!FU4+'PADD4 mthly rpt'!FU4+'PADD5 mthly rpt'!FU4</f>
        <v>2053139.8309638049</v>
      </c>
      <c r="FV4" s="30">
        <f>'PADD1 mthly rpt'!FV4+'PADD2 mthly rpt'!FV4+'PADD3 mthly rpt'!FV4+'PADD4 mthly rpt'!FV4+'PADD5 mthly rpt'!FV4</f>
        <v>1988604.3190969538</v>
      </c>
      <c r="FW4" s="30">
        <f>'PADD1 mthly rpt'!FW4+'PADD2 mthly rpt'!FW4+'PADD3 mthly rpt'!FW4+'PADD4 mthly rpt'!FW4+'PADD5 mthly rpt'!FW4</f>
        <v>2087098.5616315496</v>
      </c>
      <c r="FX4" s="30">
        <f>'PADD1 mthly rpt'!FX4+'PADD2 mthly rpt'!FX4+'PADD3 mthly rpt'!FX4+'PADD4 mthly rpt'!FX4+'PADD5 mthly rpt'!FX4</f>
        <v>2273219.4434909918</v>
      </c>
      <c r="FY4" s="254">
        <f>'PADD1 mthly rpt'!FY4+'PADD2 mthly rpt'!FY4+'PADD3 mthly rpt'!FY4+'PADD4 mthly rpt'!FY4+'PADD5 mthly rpt'!FY4</f>
        <v>2495828.4665913214</v>
      </c>
      <c r="FZ4" s="278">
        <f>'PADD1 mthly rpt'!FZ4+'PADD2 mthly rpt'!FZ4+'PADD3 mthly rpt'!FZ4+'PADD4 mthly rpt'!FZ4+'PADD5 mthly rpt'!FZ4</f>
        <v>2475463.0451855795</v>
      </c>
      <c r="GA4" s="278">
        <f>'PADD1 mthly rpt'!GA4+'PADD2 mthly rpt'!GA4+'PADD3 mthly rpt'!GA4+'PADD4 mthly rpt'!GA4+'PADD5 mthly rpt'!GA4</f>
        <v>2264894.875759996</v>
      </c>
      <c r="GB4" s="278">
        <f>'PADD1 mthly rpt'!GB4+'PADD2 mthly rpt'!GB4+'PADD3 mthly rpt'!GB4+'PADD4 mthly rpt'!GB4+'PADD5 mthly rpt'!GB4</f>
        <v>2528627.5214153249</v>
      </c>
      <c r="GC4" s="278">
        <f>'PADD1 mthly rpt'!GC4+'PADD2 mthly rpt'!GC4+'PADD3 mthly rpt'!GC4+'PADD4 mthly rpt'!GC4+'PADD5 mthly rpt'!GC4</f>
        <v>2347062.5039271135</v>
      </c>
      <c r="GD4" s="278">
        <f>'PADD1 mthly rpt'!GD4+'PADD2 mthly rpt'!GD4+'PADD3 mthly rpt'!GD4+'PADD4 mthly rpt'!GD4+'PADD5 mthly rpt'!GD4</f>
        <v>2215390.4018313084</v>
      </c>
      <c r="GE4" s="278">
        <f>'PADD1 mthly rpt'!GE4+'PADD2 mthly rpt'!GE4+'PADD3 mthly rpt'!GE4+'PADD4 mthly rpt'!GE4+'PADD5 mthly rpt'!GE4</f>
        <v>2070829.1368638193</v>
      </c>
      <c r="GF4" s="278">
        <f>'PADD1 mthly rpt'!GF4+'PADD2 mthly rpt'!GF4+'PADD3 mthly rpt'!GF4+'PADD4 mthly rpt'!GF4+'PADD5 mthly rpt'!GF4</f>
        <v>1980592.6892238786</v>
      </c>
      <c r="GG4" s="278">
        <f>'PADD1 mthly rpt'!GG4+'PADD2 mthly rpt'!GG4+'PADD3 mthly rpt'!GG4+'PADD4 mthly rpt'!GG4+'PADD5 mthly rpt'!GG4</f>
        <v>2088170.7980715993</v>
      </c>
      <c r="GH4" s="278">
        <f>'PADD1 mthly rpt'!GH4+'PADD2 mthly rpt'!GH4+'PADD3 mthly rpt'!GH4+'PADD4 mthly rpt'!GH4+'PADD5 mthly rpt'!GH4</f>
        <v>2315317.6071623047</v>
      </c>
      <c r="GI4" s="278">
        <f>'PADD1 mthly rpt'!GI4+'PADD2 mthly rpt'!GI4+'PADD3 mthly rpt'!GI4+'PADD4 mthly rpt'!GI4+'PADD5 mthly rpt'!GI4</f>
        <v>2281176.923899543</v>
      </c>
      <c r="GJ4" s="278">
        <f>'PADD1 mthly rpt'!GJ4+'PADD2 mthly rpt'!GJ4+'PADD3 mthly rpt'!GJ4+'PADD4 mthly rpt'!GJ4+'PADD5 mthly rpt'!GJ4</f>
        <v>2743510.6057955916</v>
      </c>
      <c r="GK4" s="278">
        <f>'PADD1 mthly rpt'!GK4+'PADD2 mthly rpt'!GK4+'PADD3 mthly rpt'!GK4+'PADD4 mthly rpt'!GK4+'PADD5 mthly rpt'!GK4</f>
        <v>2839676.8134589195</v>
      </c>
      <c r="GL4" s="278">
        <f>'PADD1 mthly rpt'!GL4+'PADD2 mthly rpt'!GL4+'PADD3 mthly rpt'!GL4+'PADD4 mthly rpt'!GL4+'PADD5 mthly rpt'!GL4</f>
        <v>2986510.1379823391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1">
        <f>'PADD1 mthly rpt'!EM5+'PADD2 mthly rpt'!EM5+'PADD3 mthly rpt'!EM5+'PADD4 mthly rpt'!EM5+'PADD5 mthly rpt'!EM5</f>
        <v>-55941.466377396995</v>
      </c>
      <c r="EN5" s="141">
        <f>'PADD1 mthly rpt'!EN5+'PADD2 mthly rpt'!EN5+'PADD3 mthly rpt'!EN5+'PADD4 mthly rpt'!EN5+'PADD5 mthly rpt'!EN5</f>
        <v>369656.46061926655</v>
      </c>
      <c r="EO5" s="141">
        <f>'PADD1 mthly rpt'!EO5+'PADD2 mthly rpt'!EO5+'PADD3 mthly rpt'!EO5+'PADD4 mthly rpt'!EO5+'PADD5 mthly rpt'!EO5</f>
        <v>232961.0833133171</v>
      </c>
      <c r="EP5" s="141">
        <f>'PADD1 mthly rpt'!EP5+'PADD2 mthly rpt'!EP5+'PADD3 mthly rpt'!EP5+'PADD4 mthly rpt'!EP5+'PADD5 mthly rpt'!EP5</f>
        <v>369976.53362523188</v>
      </c>
      <c r="EQ5" s="141">
        <f>'PADD1 mthly rpt'!EQ5+'PADD2 mthly rpt'!EQ5+'PADD3 mthly rpt'!EQ5+'PADD4 mthly rpt'!EQ5+'PADD5 mthly rpt'!EQ5</f>
        <v>225821.18273336359</v>
      </c>
      <c r="ER5" s="141">
        <f>'PADD1 mthly rpt'!ER5+'PADD2 mthly rpt'!ER5+'PADD3 mthly rpt'!ER5+'PADD4 mthly rpt'!ER5+'PADD5 mthly rpt'!ER5</f>
        <v>21596.557216581801</v>
      </c>
      <c r="ES5" s="141">
        <f>'PADD1 mthly rpt'!ES5+'PADD2 mthly rpt'!ES5+'PADD3 mthly rpt'!ES5+'PADD4 mthly rpt'!ES5+'PADD5 mthly rpt'!ES5</f>
        <v>476068.44650354178</v>
      </c>
      <c r="ET5" s="141">
        <f>'PADD1 mthly rpt'!ET5+'PADD2 mthly rpt'!ET5+'PADD3 mthly rpt'!ET5+'PADD4 mthly rpt'!ET5+'PADD5 mthly rpt'!ET5</f>
        <v>335044.90667681262</v>
      </c>
      <c r="EU5" s="141">
        <f>'PADD1 mthly rpt'!EU5+'PADD2 mthly rpt'!EU5+'PADD3 mthly rpt'!EU5+'PADD4 mthly rpt'!EU5+'PADD5 mthly rpt'!EU5</f>
        <v>92988.289782224558</v>
      </c>
      <c r="EV5" s="141">
        <f>'PADD1 mthly rpt'!EV5+'PADD2 mthly rpt'!EV5+'PADD3 mthly rpt'!EV5+'PADD4 mthly rpt'!EV5+'PADD5 mthly rpt'!EV5</f>
        <v>118134.00381440713</v>
      </c>
      <c r="EW5" s="141">
        <f>'PADD1 mthly rpt'!EW5+'PADD2 mthly rpt'!EW5+'PADD3 mthly rpt'!EW5+'PADD4 mthly rpt'!EW5+'PADD5 mthly rpt'!EW5</f>
        <v>70370.440243924924</v>
      </c>
      <c r="EX5" s="141">
        <f>'PADD1 mthly rpt'!EX5+'PADD2 mthly rpt'!EX5+'PADD3 mthly rpt'!EX5+'PADD4 mthly rpt'!EX5+'PADD5 mthly rpt'!EX5</f>
        <v>-48844.139615500841</v>
      </c>
      <c r="EY5" s="141">
        <f>'PADD1 mthly rpt'!EY5+'PADD2 mthly rpt'!EY5+'PADD3 mthly rpt'!EY5+'PADD4 mthly rpt'!EY5+'PADD5 mthly rpt'!EY5</f>
        <v>223278.12280456221</v>
      </c>
      <c r="EZ5" s="141">
        <f>'PADD1 mthly rpt'!EZ5+'PADD2 mthly rpt'!EZ5+'PADD3 mthly rpt'!EZ5+'PADD4 mthly rpt'!EZ5+'PADD5 mthly rpt'!EZ5</f>
        <v>151939.35663728294</v>
      </c>
      <c r="FA5" s="141">
        <f>'PADD1 mthly rpt'!FA5+'PADD2 mthly rpt'!FA5+'PADD3 mthly rpt'!FA5+'PADD4 mthly rpt'!FA5+'PADD5 mthly rpt'!FA5</f>
        <v>87288.584491138943</v>
      </c>
      <c r="FB5" s="141">
        <f>'PADD1 mthly rpt'!FB5+'PADD2 mthly rpt'!FB5+'PADD3 mthly rpt'!FB5+'PADD4 mthly rpt'!FB5+'PADD5 mthly rpt'!FB5</f>
        <v>-115321.47072515709</v>
      </c>
      <c r="FC5" s="141">
        <f>'PADD1 mthly rpt'!FC5+'PADD2 mthly rpt'!FC5+'PADD3 mthly rpt'!FC5+'PADD4 mthly rpt'!FC5+'PADD5 mthly rpt'!FC5</f>
        <v>-131645.10432917153</v>
      </c>
      <c r="FD5" s="141">
        <f>'PADD1 mthly rpt'!FD5+'PADD2 mthly rpt'!FD5+'PADD3 mthly rpt'!FD5+'PADD4 mthly rpt'!FD5+'PADD5 mthly rpt'!FD5</f>
        <v>-83746.400892346341</v>
      </c>
      <c r="FE5" s="141">
        <f>'PADD1 mthly rpt'!FE5+'PADD2 mthly rpt'!FE5+'PADD3 mthly rpt'!FE5+'PADD4 mthly rpt'!FE5+'PADD5 mthly rpt'!FE5</f>
        <v>-173826.51542373578</v>
      </c>
      <c r="FF5" s="141">
        <f>'PADD1 mthly rpt'!FF5+'PADD2 mthly rpt'!FF5+'PADD3 mthly rpt'!FF5+'PADD4 mthly rpt'!FF5+'PADD5 mthly rpt'!FF5</f>
        <v>-4589.4891139359643</v>
      </c>
      <c r="FG5" s="141">
        <f>'PADD1 mthly rpt'!FG5+'PADD2 mthly rpt'!FG5+'PADD3 mthly rpt'!FG5+'PADD4 mthly rpt'!FG5+'PADD5 mthly rpt'!FG5</f>
        <v>76488.693831829733</v>
      </c>
      <c r="FH5" s="141">
        <f>'PADD1 mthly rpt'!FH5+'PADD2 mthly rpt'!FH5+'PADD3 mthly rpt'!FH5+'PADD4 mthly rpt'!FH5+'PADD5 mthly rpt'!FH5</f>
        <v>142679.64268345456</v>
      </c>
      <c r="FI5" s="141">
        <f>'PADD1 mthly rpt'!FI5+'PADD2 mthly rpt'!FI5+'PADD3 mthly rpt'!FI5+'PADD4 mthly rpt'!FI5+'PADD5 mthly rpt'!FI5</f>
        <v>260163.9387797722</v>
      </c>
      <c r="FJ5" s="141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-9412.3150540533352</v>
      </c>
      <c r="FP5" s="30">
        <f>'PADD1 mthly rpt'!FP5+'PADD2 mthly rpt'!FP5+'PADD3 mthly rpt'!FP5+'PADD4 mthly rpt'!FP5+'PADD5 mthly rpt'!FP5</f>
        <v>93677.642365888038</v>
      </c>
      <c r="FQ5" s="141">
        <f>'PADD1 mthly rpt'!FQ5+'PADD2 mthly rpt'!FQ5+'PADD3 mthly rpt'!FQ5+'PADD4 mthly rpt'!FQ5+'PADD5 mthly rpt'!FQ5</f>
        <v>-45048.087828158721</v>
      </c>
      <c r="FR5" s="30">
        <f>'PADD1 mthly rpt'!FR5+'PADD2 mthly rpt'!FR5+'PADD3 mthly rpt'!FR5+'PADD4 mthly rpt'!FR5+'PADD5 mthly rpt'!FR5</f>
        <v>54004.243941691617</v>
      </c>
      <c r="FS5" s="30">
        <f>'PADD1 mthly rpt'!FS5+'PADD2 mthly rpt'!FS5+'PADD3 mthly rpt'!FS5+'PADD4 mthly rpt'!FS5+'PADD5 mthly rpt'!FS5</f>
        <v>24833.434195161361</v>
      </c>
      <c r="FT5" s="30">
        <f>'PADD1 mthly rpt'!FT5+'PADD2 mthly rpt'!FT5+'PADD3 mthly rpt'!FT5+'PADD4 mthly rpt'!FT5+'PADD5 mthly rpt'!FT5</f>
        <v>168893.72318458412</v>
      </c>
      <c r="FU5" s="30">
        <f>'PADD1 mthly rpt'!FU5+'PADD2 mthly rpt'!FU5+'PADD3 mthly rpt'!FU5+'PADD4 mthly rpt'!FU5+'PADD5 mthly rpt'!FU5</f>
        <v>-12297.120870412546</v>
      </c>
      <c r="FV5" s="30">
        <f>'PADD1 mthly rpt'!FV5+'PADD2 mthly rpt'!FV5+'PADD3 mthly rpt'!FV5+'PADD4 mthly rpt'!FV5+'PADD5 mthly rpt'!FV5</f>
        <v>-86385.363230547518</v>
      </c>
      <c r="FW5" s="30">
        <f>'PADD1 mthly rpt'!FW5+'PADD2 mthly rpt'!FW5+'PADD3 mthly rpt'!FW5+'PADD4 mthly rpt'!FW5+'PADD5 mthly rpt'!FW5</f>
        <v>185248.93028943066</v>
      </c>
      <c r="FX5" s="30">
        <f>'PADD1 mthly rpt'!FX5+'PADD2 mthly rpt'!FX5+'PADD3 mthly rpt'!FX5+'PADD4 mthly rpt'!FX5+'PADD5 mthly rpt'!FX5</f>
        <v>117269.38727394279</v>
      </c>
      <c r="FY5" s="254">
        <f>'PADD1 mthly rpt'!FY5+'PADD2 mthly rpt'!FY5+'PADD3 mthly rpt'!FY5+'PADD4 mthly rpt'!FY5+'PADD5 mthly rpt'!FY5</f>
        <v>162411.98423988509</v>
      </c>
      <c r="FZ5" s="278">
        <f>'PADD1 mthly rpt'!FZ5+'PADD2 mthly rpt'!FZ5+'PADD3 mthly rpt'!FZ5+'PADD4 mthly rpt'!FZ5+'PADD5 mthly rpt'!FZ5</f>
        <v>-60670.579519288127</v>
      </c>
      <c r="GA5" s="278">
        <f>'PADD1 mthly rpt'!GA5+'PADD2 mthly rpt'!GA5+'PADD3 mthly rpt'!GA5+'PADD4 mthly rpt'!GA5+'PADD5 mthly rpt'!GA5</f>
        <v>-107901.80995200417</v>
      </c>
      <c r="GB5" s="278">
        <f>'PADD1 mthly rpt'!GB5+'PADD2 mthly rpt'!GB5+'PADD3 mthly rpt'!GB5+'PADD4 mthly rpt'!GB5+'PADD5 mthly rpt'!GB5</f>
        <v>241662.29396263376</v>
      </c>
      <c r="GC5" s="278">
        <f>'PADD1 mthly rpt'!GC5+'PADD2 mthly rpt'!GC5+'PADD3 mthly rpt'!GC5+'PADD4 mthly rpt'!GC5+'PADD5 mthly rpt'!GC5</f>
        <v>285693.10470058105</v>
      </c>
      <c r="GD5" s="278">
        <f>'PADD1 mthly rpt'!GD5+'PADD2 mthly rpt'!GD5+'PADD3 mthly rpt'!GD5+'PADD4 mthly rpt'!GD5+'PADD5 mthly rpt'!GD5</f>
        <v>156282.95146092269</v>
      </c>
      <c r="GE5" s="278">
        <f>'PADD1 mthly rpt'!GE5+'PADD2 mthly rpt'!GE5+'PADD3 mthly rpt'!GE5+'PADD4 mthly rpt'!GE5+'PADD5 mthly rpt'!GE5</f>
        <v>87406.408125869202</v>
      </c>
      <c r="GF5" s="278">
        <f>'PADD1 mthly rpt'!GF5+'PADD2 mthly rpt'!GF5+'PADD3 mthly rpt'!GF5+'PADD4 mthly rpt'!GF5+'PADD5 mthly rpt'!GF5</f>
        <v>-95617.501287190578</v>
      </c>
      <c r="GG5" s="278">
        <f>'PADD1 mthly rpt'!GG5+'PADD2 mthly rpt'!GG5+'PADD3 mthly rpt'!GG5+'PADD4 mthly rpt'!GG5+'PADD5 mthly rpt'!GG5</f>
        <v>35030.967107794459</v>
      </c>
      <c r="GH5" s="278">
        <f>'PADD1 mthly rpt'!GH5+'PADD2 mthly rpt'!GH5+'PADD3 mthly rpt'!GH5+'PADD4 mthly rpt'!GH5+'PADD5 mthly rpt'!GH5</f>
        <v>326713.28806535096</v>
      </c>
      <c r="GI5" s="278">
        <f>'PADD1 mthly rpt'!GI5+'PADD2 mthly rpt'!GI5+'PADD3 mthly rpt'!GI5+'PADD4 mthly rpt'!GI5+'PADD5 mthly rpt'!GI5</f>
        <v>194078.36226799307</v>
      </c>
      <c r="GJ5" s="278">
        <f>'PADD1 mthly rpt'!GJ5+'PADD2 mthly rpt'!GJ5+'PADD3 mthly rpt'!GJ5+'PADD4 mthly rpt'!GJ5+'PADD5 mthly rpt'!GJ5</f>
        <v>470291.16230459965</v>
      </c>
      <c r="GK5" s="278">
        <f>'PADD1 mthly rpt'!GK5+'PADD2 mthly rpt'!GK5+'PADD3 mthly rpt'!GK5+'PADD4 mthly rpt'!GK5+'PADD5 mthly rpt'!GK5</f>
        <v>343848.34686759789</v>
      </c>
      <c r="GL5" s="278">
        <f>'PADD1 mthly rpt'!GL5+'PADD2 mthly rpt'!GL5+'PADD3 mthly rpt'!GL5+'PADD4 mthly rpt'!GL5+'PADD5 mthly rpt'!GL5</f>
        <v>511047.09279675962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1">
        <f>'PADD1 mthly rpt'!EM6+'PADD2 mthly rpt'!EM6+'PADD3 mthly rpt'!EM6+'PADD4 mthly rpt'!EM6+'PADD5 mthly rpt'!EM6</f>
        <v>273305.84174187918</v>
      </c>
      <c r="EN6" s="141">
        <f>'PADD1 mthly rpt'!EN6+'PADD2 mthly rpt'!EN6+'PADD3 mthly rpt'!EN6+'PADD4 mthly rpt'!EN6+'PADD5 mthly rpt'!EN6</f>
        <v>543551.69591545593</v>
      </c>
      <c r="EO6" s="141">
        <f>'PADD1 mthly rpt'!EO6+'PADD2 mthly rpt'!EO6+'PADD3 mthly rpt'!EO6+'PADD4 mthly rpt'!EO6+'PADD5 mthly rpt'!EO6</f>
        <v>476370.7839983661</v>
      </c>
      <c r="EP6" s="141">
        <f>'PADD1 mthly rpt'!EP6+'PADD2 mthly rpt'!EP6+'PADD3 mthly rpt'!EP6+'PADD4 mthly rpt'!EP6+'PADD5 mthly rpt'!EP6</f>
        <v>677432.70580527722</v>
      </c>
      <c r="EQ6" s="141">
        <f>'PADD1 mthly rpt'!EQ6+'PADD2 mthly rpt'!EQ6+'PADD3 mthly rpt'!EQ6+'PADD4 mthly rpt'!EQ6+'PADD5 mthly rpt'!EQ6</f>
        <v>648856.94602026546</v>
      </c>
      <c r="ER6" s="141">
        <f>'PADD1 mthly rpt'!ER6+'PADD2 mthly rpt'!ER6+'PADD3 mthly rpt'!ER6+'PADD4 mthly rpt'!ER6+'PADD5 mthly rpt'!ER6</f>
        <v>443067.27311071043</v>
      </c>
      <c r="ES6" s="141">
        <f>'PADD1 mthly rpt'!ES6+'PADD2 mthly rpt'!ES6+'PADD3 mthly rpt'!ES6+'PADD4 mthly rpt'!ES6+'PADD5 mthly rpt'!ES6</f>
        <v>711307.74999117875</v>
      </c>
      <c r="ET6" s="141">
        <f>'PADD1 mthly rpt'!ET6+'PADD2 mthly rpt'!ET6+'PADD3 mthly rpt'!ET6+'PADD4 mthly rpt'!ET6+'PADD5 mthly rpt'!ET6</f>
        <v>530634.19884729839</v>
      </c>
      <c r="EU6" s="141">
        <f>'PADD1 mthly rpt'!EU6+'PADD2 mthly rpt'!EU6+'PADD3 mthly rpt'!EU6+'PADD4 mthly rpt'!EU6+'PADD5 mthly rpt'!EU6</f>
        <v>415534.67436199123</v>
      </c>
      <c r="EV6" s="141">
        <f>'PADD1 mthly rpt'!EV6+'PADD2 mthly rpt'!EV6+'PADD3 mthly rpt'!EV6+'PADD4 mthly rpt'!EV6+'PADD5 mthly rpt'!EV6</f>
        <v>330812.72077002586</v>
      </c>
      <c r="EW6" s="141">
        <f>'PADD1 mthly rpt'!EW6+'PADD2 mthly rpt'!EW6+'PADD3 mthly rpt'!EW6+'PADD4 mthly rpt'!EW6+'PADD5 mthly rpt'!EW6</f>
        <v>332186.54104926018</v>
      </c>
      <c r="EX6" s="141">
        <f>'PADD1 mthly rpt'!EX6+'PADD2 mthly rpt'!EX6+'PADD3 mthly rpt'!EX6+'PADD4 mthly rpt'!EX6+'PADD5 mthly rpt'!EX6</f>
        <v>254488.08905556629</v>
      </c>
      <c r="EY6" s="141">
        <f>'PADD1 mthly rpt'!EY6+'PADD2 mthly rpt'!EY6+'PADD3 mthly rpt'!EY6+'PADD4 mthly rpt'!EY6+'PADD5 mthly rpt'!EY6</f>
        <v>398093.25212982827</v>
      </c>
      <c r="EZ6" s="141">
        <f>'PADD1 mthly rpt'!EZ6+'PADD2 mthly rpt'!EZ6+'PADD3 mthly rpt'!EZ6+'PADD4 mthly rpt'!EZ6+'PADD5 mthly rpt'!EZ6</f>
        <v>518736.51881479414</v>
      </c>
      <c r="FA6" s="141">
        <f>'PADD1 mthly rpt'!FA6+'PADD2 mthly rpt'!FA6+'PADD3 mthly rpt'!FA6+'PADD4 mthly rpt'!FA6+'PADD5 mthly rpt'!FA6</f>
        <v>413921.9737636511</v>
      </c>
      <c r="FB6" s="141">
        <f>'PADD1 mthly rpt'!FB6+'PADD2 mthly rpt'!FB6+'PADD3 mthly rpt'!FB6+'PADD4 mthly rpt'!FB6+'PADD5 mthly rpt'!FB6</f>
        <v>359469.62042598485</v>
      </c>
      <c r="FC6" s="141">
        <f>'PADD1 mthly rpt'!FC6+'PADD2 mthly rpt'!FC6+'PADD3 mthly rpt'!FC6+'PADD4 mthly rpt'!FC6+'PADD5 mthly rpt'!FC6</f>
        <v>310518.84978154028</v>
      </c>
      <c r="FD6" s="141">
        <f>'PADD1 mthly rpt'!FD6+'PADD2 mthly rpt'!FD6+'PADD3 mthly rpt'!FD6+'PADD4 mthly rpt'!FD6+'PADD5 mthly rpt'!FD6</f>
        <v>197821.88818104414</v>
      </c>
      <c r="FE6" s="141">
        <f>'PADD1 mthly rpt'!FE6+'PADD2 mthly rpt'!FE6+'PADD3 mthly rpt'!FE6+'PADD4 mthly rpt'!FE6+'PADD5 mthly rpt'!FE6</f>
        <v>332616.07410389732</v>
      </c>
      <c r="FF6" s="141">
        <f>'PADD1 mthly rpt'!FF6+'PADD2 mthly rpt'!FF6+'PADD3 mthly rpt'!FF6+'PADD4 mthly rpt'!FF6+'PADD5 mthly rpt'!FF6</f>
        <v>362855.66971269378</v>
      </c>
      <c r="FG6" s="141">
        <f>'PADD1 mthly rpt'!FG6+'PADD2 mthly rpt'!FG6+'PADD3 mthly rpt'!FG6+'PADD4 mthly rpt'!FG6+'PADD5 mthly rpt'!FG6</f>
        <v>344727.10147053597</v>
      </c>
      <c r="FH6" s="141">
        <f>'PADD1 mthly rpt'!FH6+'PADD2 mthly rpt'!FH6+'PADD3 mthly rpt'!FH6+'PADD4 mthly rpt'!FH6+'PADD5 mthly rpt'!FH6</f>
        <v>359125.46165347093</v>
      </c>
      <c r="FI6" s="141">
        <f>'PADD1 mthly rpt'!FI6+'PADD2 mthly rpt'!FI6+'PADD3 mthly rpt'!FI6+'PADD4 mthly rpt'!FI6+'PADD5 mthly rpt'!FI6</f>
        <v>474713.45786285575</v>
      </c>
      <c r="FJ6" s="141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170837.6434936999</v>
      </c>
      <c r="FP6" s="30">
        <f>'PADD1 mthly rpt'!FP6+'PADD2 mthly rpt'!FP6+'PADD3 mthly rpt'!FP6+'PADD4 mthly rpt'!FP6+'PADD5 mthly rpt'!FP6</f>
        <v>178406.00835875032</v>
      </c>
      <c r="FQ6" s="141">
        <f>'PADD1 mthly rpt'!FQ6+'PADD2 mthly rpt'!FQ6+'PADD3 mthly rpt'!FQ6+'PADD4 mthly rpt'!FQ6+'PADD5 mthly rpt'!FQ6</f>
        <v>179303.46022883867</v>
      </c>
      <c r="FR6" s="30">
        <f>'PADD1 mthly rpt'!FR6+'PADD2 mthly rpt'!FR6+'PADD3 mthly rpt'!FR6+'PADD4 mthly rpt'!FR6+'PADD5 mthly rpt'!FR6</f>
        <v>288477.50112843141</v>
      </c>
      <c r="FS6" s="30">
        <f>'PADD1 mthly rpt'!FS6+'PADD2 mthly rpt'!FS6+'PADD3 mthly rpt'!FS6+'PADD4 mthly rpt'!FS6+'PADD5 mthly rpt'!FS6</f>
        <v>242144.06444162212</v>
      </c>
      <c r="FT6" s="30">
        <f>'PADD1 mthly rpt'!FT6+'PADD2 mthly rpt'!FT6+'PADD3 mthly rpt'!FT6+'PADD4 mthly rpt'!FT6+'PADD5 mthly rpt'!FT6</f>
        <v>409180.28498696641</v>
      </c>
      <c r="FU6" s="30">
        <f>'PADD1 mthly rpt'!FU6+'PADD2 mthly rpt'!FU6+'PADD3 mthly rpt'!FU6+'PADD4 mthly rpt'!FU6+'PADD5 mthly rpt'!FU6</f>
        <v>328370.8516632336</v>
      </c>
      <c r="FV6" s="30">
        <f>'PADD1 mthly rpt'!FV6+'PADD2 mthly rpt'!FV6+'PADD3 mthly rpt'!FV6+'PADD4 mthly rpt'!FV6+'PADD5 mthly rpt'!FV6</f>
        <v>251827.04300609737</v>
      </c>
      <c r="FW6" s="30">
        <f>'PADD1 mthly rpt'!FW6+'PADD2 mthly rpt'!FW6+'PADD3 mthly rpt'!FW6+'PADD4 mthly rpt'!FW6+'PADD5 mthly rpt'!FW6</f>
        <v>307517.4604097376</v>
      </c>
      <c r="FX6" s="30">
        <f>'PADD1 mthly rpt'!FX6+'PADD2 mthly rpt'!FX6+'PADD3 mthly rpt'!FX6+'PADD4 mthly rpt'!FX6+'PADD5 mthly rpt'!FX6</f>
        <v>294551.23798225092</v>
      </c>
      <c r="FY6" s="254">
        <f>'PADD1 mthly rpt'!FY6+'PADD2 mthly rpt'!FY6+'PADD3 mthly rpt'!FY6+'PADD4 mthly rpt'!FY6+'PADD5 mthly rpt'!FY6</f>
        <v>444601.70956419851</v>
      </c>
      <c r="FZ6" s="278">
        <f>'PADD1 mthly rpt'!FZ6+'PADD2 mthly rpt'!FZ6+'PADD3 mthly rpt'!FZ6+'PADD4 mthly rpt'!FZ6+'PADD5 mthly rpt'!FZ6</f>
        <v>185808.39267768105</v>
      </c>
      <c r="GA6" s="278">
        <f>'PADD1 mthly rpt'!GA6+'PADD2 mthly rpt'!GA6+'PADD3 mthly rpt'!GA6+'PADD4 mthly rpt'!GA6+'PADD5 mthly rpt'!GA6</f>
        <v>-43441.747970439588</v>
      </c>
      <c r="GB6" s="278">
        <f>'PADD1 mthly rpt'!GB6+'PADD2 mthly rpt'!GB6+'PADD3 mthly rpt'!GB6+'PADD4 mthly rpt'!GB6+'PADD5 mthly rpt'!GB6</f>
        <v>311942.29867068207</v>
      </c>
      <c r="GC6" s="278">
        <f>'PADD1 mthly rpt'!GC6+'PADD2 mthly rpt'!GC6+'PADD3 mthly rpt'!GC6+'PADD4 mthly rpt'!GC6+'PADD5 mthly rpt'!GC6</f>
        <v>356056.28433314967</v>
      </c>
      <c r="GD6" s="278">
        <f>'PADD1 mthly rpt'!GD6+'PADD2 mthly rpt'!GD6+'PADD3 mthly rpt'!GD6+'PADD4 mthly rpt'!GD6+'PADD5 mthly rpt'!GD6</f>
        <v>319630.73543293594</v>
      </c>
      <c r="GE6" s="278">
        <f>'PADD1 mthly rpt'!GE6+'PADD2 mthly rpt'!GE6+'PADD3 mthly rpt'!GE6+'PADD4 mthly rpt'!GE6+'PADD5 mthly rpt'!GE6</f>
        <v>218267.01346856193</v>
      </c>
      <c r="GF6" s="278">
        <f>'PADD1 mthly rpt'!GF6+'PADD2 mthly rpt'!GF6+'PADD3 mthly rpt'!GF6+'PADD4 mthly rpt'!GF6+'PADD5 mthly rpt'!GF6</f>
        <v>175930.57351710729</v>
      </c>
      <c r="GG6" s="278">
        <f>'PADD1 mthly rpt'!GG6+'PADD2 mthly rpt'!GG6+'PADD3 mthly rpt'!GG6+'PADD4 mthly rpt'!GG6+'PADD5 mthly rpt'!GG6</f>
        <v>239149.70007901703</v>
      </c>
      <c r="GH6" s="278">
        <f>'PADD1 mthly rpt'!GH6+'PADD2 mthly rpt'!GH6+'PADD3 mthly rpt'!GH6+'PADD4 mthly rpt'!GH6+'PADD5 mthly rpt'!GH6</f>
        <v>469139.64121182862</v>
      </c>
      <c r="GI6" s="278">
        <f>'PADD1 mthly rpt'!GI6+'PADD2 mthly rpt'!GI6+'PADD3 mthly rpt'!GI6+'PADD4 mthly rpt'!GI6+'PADD5 mthly rpt'!GI6</f>
        <v>392854.63243120932</v>
      </c>
      <c r="GJ6" s="278">
        <f>'PADD1 mthly rpt'!GJ6+'PADD2 mthly rpt'!GJ6+'PADD3 mthly rpt'!GJ6+'PADD4 mthly rpt'!GJ6+'PADD5 mthly rpt'!GJ6</f>
        <v>656898.99560109759</v>
      </c>
      <c r="GK6" s="278">
        <f>'PADD1 mthly rpt'!GK6+'PADD2 mthly rpt'!GK6+'PADD3 mthly rpt'!GK6+'PADD4 mthly rpt'!GK6+'PADD5 mthly rpt'!GK6</f>
        <v>631307.76360871107</v>
      </c>
      <c r="GL6" s="278">
        <f>'PADD1 mthly rpt'!GL6+'PADD2 mthly rpt'!GL6+'PADD3 mthly rpt'!GL6+'PADD4 mthly rpt'!GL6+'PADD5 mthly rpt'!GL6</f>
        <v>596654.78777428414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2">
        <f>'PADD1 mthly rpt'!EM7+'PADD2 mthly rpt'!EM7+'PADD3 mthly rpt'!EM7+'PADD4 mthly rpt'!EM7+'PADD5 mthly rpt'!EM7</f>
        <v>0</v>
      </c>
      <c r="EN7" s="142">
        <f>'PADD1 mthly rpt'!EN7+'PADD2 mthly rpt'!EN7+'PADD3 mthly rpt'!EN7+'PADD4 mthly rpt'!EN7+'PADD5 mthly rpt'!EN7</f>
        <v>0</v>
      </c>
      <c r="EO7" s="142">
        <f>'PADD1 mthly rpt'!EO7+'PADD2 mthly rpt'!EO7+'PADD3 mthly rpt'!EO7+'PADD4 mthly rpt'!EO7+'PADD5 mthly rpt'!EO7</f>
        <v>0</v>
      </c>
      <c r="EP7" s="142">
        <f>'PADD1 mthly rpt'!EP7+'PADD2 mthly rpt'!EP7+'PADD3 mthly rpt'!EP7+'PADD4 mthly rpt'!EP7+'PADD5 mthly rpt'!EP7</f>
        <v>0</v>
      </c>
      <c r="EQ7" s="142">
        <f>'PADD1 mthly rpt'!EQ7+'PADD2 mthly rpt'!EQ7+'PADD3 mthly rpt'!EQ7+'PADD4 mthly rpt'!EQ7+'PADD5 mthly rpt'!EQ7</f>
        <v>0</v>
      </c>
      <c r="ER7" s="142">
        <f>'PADD1 mthly rpt'!ER7+'PADD2 mthly rpt'!ER7+'PADD3 mthly rpt'!ER7+'PADD4 mthly rpt'!ER7+'PADD5 mthly rpt'!ER7</f>
        <v>0</v>
      </c>
      <c r="ES7" s="142">
        <f>'PADD1 mthly rpt'!ES7+'PADD2 mthly rpt'!ES7+'PADD3 mthly rpt'!ES7+'PADD4 mthly rpt'!ES7+'PADD5 mthly rpt'!ES7</f>
        <v>0</v>
      </c>
      <c r="ET7" s="142">
        <f>'PADD1 mthly rpt'!ET7+'PADD2 mthly rpt'!ET7+'PADD3 mthly rpt'!ET7+'PADD4 mthly rpt'!ET7+'PADD5 mthly rpt'!ET7</f>
        <v>0</v>
      </c>
      <c r="EU7" s="142">
        <f>'PADD1 mthly rpt'!EU7+'PADD2 mthly rpt'!EU7+'PADD3 mthly rpt'!EU7+'PADD4 mthly rpt'!EU7+'PADD5 mthly rpt'!EU7</f>
        <v>0</v>
      </c>
      <c r="EV7" s="142">
        <f>'PADD1 mthly rpt'!EV7+'PADD2 mthly rpt'!EV7+'PADD3 mthly rpt'!EV7+'PADD4 mthly rpt'!EV7+'PADD5 mthly rpt'!EV7</f>
        <v>0</v>
      </c>
      <c r="EW7" s="142">
        <f>'PADD1 mthly rpt'!EW7+'PADD2 mthly rpt'!EW7+'PADD3 mthly rpt'!EW7+'PADD4 mthly rpt'!EW7+'PADD5 mthly rpt'!EW7</f>
        <v>0</v>
      </c>
      <c r="EX7" s="142">
        <f>'PADD1 mthly rpt'!EX7+'PADD2 mthly rpt'!EX7+'PADD3 mthly rpt'!EX7+'PADD4 mthly rpt'!EX7+'PADD5 mthly rpt'!EX7</f>
        <v>0</v>
      </c>
      <c r="EY7" s="142">
        <f>'PADD1 mthly rpt'!EY7+'PADD2 mthly rpt'!EY7+'PADD3 mthly rpt'!EY7+'PADD4 mthly rpt'!EY7+'PADD5 mthly rpt'!EY7</f>
        <v>0</v>
      </c>
      <c r="EZ7" s="142">
        <f>'PADD1 mthly rpt'!EZ7+'PADD2 mthly rpt'!EZ7+'PADD3 mthly rpt'!EZ7+'PADD4 mthly rpt'!EZ7+'PADD5 mthly rpt'!EZ7</f>
        <v>0</v>
      </c>
      <c r="FA7" s="142">
        <f>'PADD1 mthly rpt'!FA7+'PADD2 mthly rpt'!FA7+'PADD3 mthly rpt'!FA7+'PADD4 mthly rpt'!FA7+'PADD5 mthly rpt'!FA7</f>
        <v>0</v>
      </c>
      <c r="FB7" s="142">
        <f>'PADD1 mthly rpt'!FB7+'PADD2 mthly rpt'!FB7+'PADD3 mthly rpt'!FB7+'PADD4 mthly rpt'!FB7+'PADD5 mthly rpt'!FB7</f>
        <v>0</v>
      </c>
      <c r="FC7" s="142">
        <f>'PADD1 mthly rpt'!FC7+'PADD2 mthly rpt'!FC7+'PADD3 mthly rpt'!FC7+'PADD4 mthly rpt'!FC7+'PADD5 mthly rpt'!FC7</f>
        <v>0</v>
      </c>
      <c r="FD7" s="142">
        <f>'PADD1 mthly rpt'!FD7+'PADD2 mthly rpt'!FD7+'PADD3 mthly rpt'!FD7+'PADD4 mthly rpt'!FD7+'PADD5 mthly rpt'!FD7</f>
        <v>0</v>
      </c>
      <c r="FE7" s="142">
        <f>'PADD1 mthly rpt'!FE7+'PADD2 mthly rpt'!FE7+'PADD3 mthly rpt'!FE7+'PADD4 mthly rpt'!FE7+'PADD5 mthly rpt'!FE7</f>
        <v>0</v>
      </c>
      <c r="FF7" s="142">
        <f>'PADD1 mthly rpt'!FF7+'PADD2 mthly rpt'!FF7+'PADD3 mthly rpt'!FF7+'PADD4 mthly rpt'!FF7+'PADD5 mthly rpt'!FF7</f>
        <v>0</v>
      </c>
      <c r="FG7" s="142">
        <f>'PADD1 mthly rpt'!FG7+'PADD2 mthly rpt'!FG7+'PADD3 mthly rpt'!FG7+'PADD4 mthly rpt'!FG7+'PADD5 mthly rpt'!FG7</f>
        <v>0</v>
      </c>
      <c r="FH7" s="142">
        <f>'PADD1 mthly rpt'!FH7+'PADD2 mthly rpt'!FH7+'PADD3 mthly rpt'!FH7+'PADD4 mthly rpt'!FH7+'PADD5 mthly rpt'!FH7</f>
        <v>0</v>
      </c>
      <c r="FI7" s="142">
        <f>'PADD1 mthly rpt'!FI7+'PADD2 mthly rpt'!FI7+'PADD3 mthly rpt'!FI7+'PADD4 mthly rpt'!FI7+'PADD5 mthly rpt'!FI7</f>
        <v>0</v>
      </c>
      <c r="FJ7" s="142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-36256.155272135744</v>
      </c>
      <c r="FO7" s="32">
        <f>'PADD1 mthly rpt'!FO7+'PADD2 mthly rpt'!FO7+'PADD3 mthly rpt'!FO7+'PADD4 mthly rpt'!FO7+'PADD5 mthly rpt'!FO7</f>
        <v>-53741.023895787839</v>
      </c>
      <c r="FP7" s="32">
        <f>'PADD1 mthly rpt'!FP7+'PADD2 mthly rpt'!FP7+'PADD3 mthly rpt'!FP7+'PADD4 mthly rpt'!FP7+'PADD5 mthly rpt'!FP7</f>
        <v>-53418.736612780951</v>
      </c>
      <c r="FQ7" s="142">
        <f>'PADD1 mthly rpt'!FQ7+'PADD2 mthly rpt'!FQ7+'PADD3 mthly rpt'!FQ7+'PADD4 mthly rpt'!FQ7+'PADD5 mthly rpt'!FQ7</f>
        <v>-49552.123059610196</v>
      </c>
      <c r="FR7" s="32">
        <f>'PADD1 mthly rpt'!FR7+'PADD2 mthly rpt'!FR7+'PADD3 mthly rpt'!FR7+'PADD4 mthly rpt'!FR7+'PADD5 mthly rpt'!FR7</f>
        <v>-45235.647314052127</v>
      </c>
      <c r="FS7" s="32">
        <f>'PADD1 mthly rpt'!FS7+'PADD2 mthly rpt'!FS7+'PADD3 mthly rpt'!FS7+'PADD4 mthly rpt'!FS7+'PADD5 mthly rpt'!FS7</f>
        <v>-44540.297851988842</v>
      </c>
      <c r="FT7" s="32">
        <f>'PADD1 mthly rpt'!FT7+'PADD2 mthly rpt'!FT7+'PADD3 mthly rpt'!FT7+'PADD4 mthly rpt'!FT7+'PADD5 mthly rpt'!FT7</f>
        <v>-44890.624090681071</v>
      </c>
      <c r="FU7" s="32">
        <f>'PADD1 mthly rpt'!FU7+'PADD2 mthly rpt'!FU7+'PADD3 mthly rpt'!FU7+'PADD4 mthly rpt'!FU7+'PADD5 mthly rpt'!FU7</f>
        <v>-45611.561159747085</v>
      </c>
      <c r="FV7" s="32">
        <f>'PADD1 mthly rpt'!FV7+'PADD2 mthly rpt'!FV7+'PADD3 mthly rpt'!FV7+'PADD4 mthly rpt'!FV7+'PADD5 mthly rpt'!FV7</f>
        <v>-43511.435425884185</v>
      </c>
      <c r="FW7" s="32">
        <f>'PADD1 mthly rpt'!FW7+'PADD2 mthly rpt'!FW7+'PADD3 mthly rpt'!FW7+'PADD4 mthly rpt'!FW7+'PADD5 mthly rpt'!FW7</f>
        <v>-38737.022977126966</v>
      </c>
      <c r="FX7" s="32">
        <f>'PADD1 mthly rpt'!FX7+'PADD2 mthly rpt'!FX7+'PADD3 mthly rpt'!FX7+'PADD4 mthly rpt'!FX7+'PADD5 mthly rpt'!FX7</f>
        <v>-156374.09965064394</v>
      </c>
      <c r="FY7" s="255">
        <f>'PADD1 mthly rpt'!FY7+'PADD2 mthly rpt'!FY7+'PADD3 mthly rpt'!FY7+'PADD4 mthly rpt'!FY7+'PADD5 mthly rpt'!FY7</f>
        <v>-77645.022817151679</v>
      </c>
      <c r="FZ7" s="279">
        <f>'PADD1 mthly rpt'!FZ7+'PADD2 mthly rpt'!FZ7+'PADD3 mthly rpt'!FZ7+'PADD4 mthly rpt'!FZ7+'PADD5 mthly rpt'!FZ7</f>
        <v>-168953.85786106388</v>
      </c>
      <c r="GA7" s="279">
        <f>'PADD1 mthly rpt'!GA7+'PADD2 mthly rpt'!GA7+'PADD3 mthly rpt'!GA7+'PADD4 mthly rpt'!GA7+'PADD5 mthly rpt'!GA7</f>
        <v>-346493.89716890967</v>
      </c>
      <c r="GB7" s="279">
        <f>'PADD1 mthly rpt'!GB7+'PADD2 mthly rpt'!GB7+'PADD3 mthly rpt'!GB7+'PADD4 mthly rpt'!GB7+'PADD5 mthly rpt'!GB7</f>
        <v>-98886.551297379978</v>
      </c>
      <c r="GC7" s="279">
        <f>'PADD1 mthly rpt'!GC7+'PADD2 mthly rpt'!GC7+'PADD3 mthly rpt'!GC7+'PADD4 mthly rpt'!GC7+'PADD5 mthly rpt'!GC7</f>
        <v>-110083.08543619298</v>
      </c>
      <c r="GD7" s="279">
        <f>'PADD1 mthly rpt'!GD7+'PADD2 mthly rpt'!GD7+'PADD3 mthly rpt'!GD7+'PADD4 mthly rpt'!GD7+'PADD5 mthly rpt'!GD7</f>
        <v>-110202.41876566094</v>
      </c>
      <c r="GE7" s="279">
        <f>'PADD1 mthly rpt'!GE7+'PADD2 mthly rpt'!GE7+'PADD3 mthly rpt'!GE7+'PADD4 mthly rpt'!GE7+'PADD5 mthly rpt'!GE7</f>
        <v>-106189.95466663121</v>
      </c>
      <c r="GF7" s="279">
        <f>'PADD1 mthly rpt'!GF7+'PADD2 mthly rpt'!GF7+'PADD3 mthly rpt'!GF7+'PADD4 mthly rpt'!GF7+'PADD5 mthly rpt'!GF7</f>
        <v>-99495.331382722812</v>
      </c>
      <c r="GG7" s="279">
        <f>'PADD1 mthly rpt'!GG7+'PADD2 mthly rpt'!GG7+'PADD3 mthly rpt'!GG7+'PADD4 mthly rpt'!GG7+'PADD5 mthly rpt'!GG7</f>
        <v>-106774.75804843316</v>
      </c>
      <c r="GH7" s="279">
        <f>'PADD1 mthly rpt'!GH7+'PADD2 mthly rpt'!GH7+'PADD3 mthly rpt'!GH7+'PADD4 mthly rpt'!GH7+'PADD5 mthly rpt'!GH7</f>
        <v>-116093.82348318119</v>
      </c>
      <c r="GI7" s="279">
        <f>'PADD1 mthly rpt'!GI7+'PADD2 mthly rpt'!GI7+'PADD3 mthly rpt'!GI7+'PADD4 mthly rpt'!GI7+'PADD5 mthly rpt'!GI7</f>
        <v>-106175.46873139498</v>
      </c>
      <c r="GJ7" s="279">
        <f>'PADD1 mthly rpt'!GJ7+'PADD2 mthly rpt'!GJ7+'PADD3 mthly rpt'!GJ7+'PADD4 mthly rpt'!GJ7+'PADD5 mthly rpt'!GJ7</f>
        <v>-123914.47275201046</v>
      </c>
      <c r="GK7" s="279">
        <f>'PADD1 mthly rpt'!GK7+'PADD2 mthly rpt'!GK7+'PADD3 mthly rpt'!GK7+'PADD4 mthly rpt'!GK7+'PADD5 mthly rpt'!GK7</f>
        <v>-128674.82681918425</v>
      </c>
      <c r="GL7" s="279">
        <f>'PADD1 mthly rpt'!GL7+'PADD2 mthly rpt'!GL7+'PADD3 mthly rpt'!GL7+'PADD4 mthly rpt'!GL7+'PADD5 mthly rpt'!GL7</f>
        <v>2986510.1379823391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256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</row>
    <row r="9" spans="1:194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57">
        <f>'PADD1 mthly rpt'!EM9+'PADD2 mthly rpt'!EM9+'PADD3 mthly rpt'!EM9+'PADD4 mthly rpt'!EM9+'PADD5 mthly rpt'!EM9</f>
        <v>1864706.768329822</v>
      </c>
      <c r="EN9" s="157">
        <f>'PADD1 mthly rpt'!EN9+'PADD2 mthly rpt'!EN9+'PADD3 mthly rpt'!EN9+'PADD4 mthly rpt'!EN9+'PADD5 mthly rpt'!EN9</f>
        <v>1858399.2414481014</v>
      </c>
      <c r="EO9" s="157">
        <f>'PADD1 mthly rpt'!EO9+'PADD2 mthly rpt'!EO9+'PADD3 mthly rpt'!EO9+'PADD4 mthly rpt'!EO9+'PADD5 mthly rpt'!EO9</f>
        <v>1931774.4349964885</v>
      </c>
      <c r="EP9" s="176">
        <f>'PADD1 mthly rpt'!EP9+'PADD2 mthly rpt'!EP9+'PADD3 mthly rpt'!EP9+'PADD4 mthly rpt'!EP9+'PADD5 mthly rpt'!EP9</f>
        <v>1892723.8220932628</v>
      </c>
      <c r="EQ9" s="176">
        <f>'PADD1 mthly rpt'!EQ9+'PADD2 mthly rpt'!EQ9+'PADD3 mthly rpt'!EQ9+'PADD4 mthly rpt'!EQ9+'PADD5 mthly rpt'!EQ9</f>
        <v>1940660.3059642306</v>
      </c>
      <c r="ER9" s="186">
        <f>'PADD1 mthly rpt'!ER9+'PADD2 mthly rpt'!ER9+'PADD3 mthly rpt'!ER9+'PADD4 mthly rpt'!ER9+'PADD5 mthly rpt'!ER9</f>
        <v>1903811.881773399</v>
      </c>
      <c r="ES9" s="186">
        <f>'PADD1 mthly rpt'!ES9+'PADD2 mthly rpt'!ES9+'PADD3 mthly rpt'!ES9+'PADD4 mthly rpt'!ES9+'PADD5 mthly rpt'!ES9</f>
        <v>1945275.2091900369</v>
      </c>
      <c r="ET9" s="186">
        <f>'PADD1 mthly rpt'!ET9+'PADD2 mthly rpt'!ET9+'PADD3 mthly rpt'!ET9+'PADD4 mthly rpt'!ET9+'PADD5 mthly rpt'!ET9</f>
        <v>1913879.4349964887</v>
      </c>
      <c r="EU9" s="186">
        <f>'PADD1 mthly rpt'!EU9+'PADD2 mthly rpt'!EU9+'PADD3 mthly rpt'!EU9+'PADD4 mthly rpt'!EU9+'PADD5 mthly rpt'!EU9</f>
        <v>1959309.467254553</v>
      </c>
      <c r="EV9" s="186">
        <f>'PADD1 mthly rpt'!EV9+'PADD2 mthly rpt'!EV9+'PADD3 mthly rpt'!EV9+'PADD4 mthly rpt'!EV9+'PADD5 mthly rpt'!EV9</f>
        <v>1962100</v>
      </c>
      <c r="EW9" s="198">
        <f>'PADD1 mthly rpt'!EW9+'PADD2 mthly rpt'!EW9+'PADD3 mthly rpt'!EW9+'PADD4 mthly rpt'!EW9+'PADD5 mthly rpt'!EW9</f>
        <v>1971967.7419354841</v>
      </c>
      <c r="EX9" s="198">
        <f>'PADD1 mthly rpt'!EX9+'PADD2 mthly rpt'!EX9+'PADD3 mthly rpt'!EX9+'PADD4 mthly rpt'!EX9+'PADD5 mthly rpt'!EX9</f>
        <v>1933510.4441927946</v>
      </c>
      <c r="EY9" s="198">
        <f>'PADD1 mthly rpt'!EY9+'PADD2 mthly rpt'!EY9+'PADD3 mthly rpt'!EY9+'PADD4 mthly rpt'!EY9+'PADD5 mthly rpt'!EY9</f>
        <v>1881212.0272279971</v>
      </c>
      <c r="EZ9" s="198">
        <f>'PADD1 mthly rpt'!EZ9+'PADD2 mthly rpt'!EZ9+'PADD3 mthly rpt'!EZ9+'PADD4 mthly rpt'!EZ9+'PADD5 mthly rpt'!EZ9</f>
        <v>2044613.6191665223</v>
      </c>
      <c r="FA9" s="211">
        <f>'PADD1 mthly rpt'!FA9+'PADD2 mthly rpt'!FA9+'PADD3 mthly rpt'!FA9+'PADD4 mthly rpt'!FA9+'PADD5 mthly rpt'!FA9</f>
        <v>2054398.4888316242</v>
      </c>
      <c r="FB9" s="211">
        <f>'PADD1 mthly rpt'!FB9+'PADD2 mthly rpt'!FB9+'PADD3 mthly rpt'!FB9+'PADD4 mthly rpt'!FB9+'PADD5 mthly rpt'!FB9</f>
        <v>2084671.1573472724</v>
      </c>
      <c r="FC9" s="221">
        <f>'PADD1 mthly rpt'!FC9+'PADD2 mthly rpt'!FC9+'PADD3 mthly rpt'!FC9+'PADD4 mthly rpt'!FC9+'PADD5 mthly rpt'!FC9</f>
        <v>2112523.1275136117</v>
      </c>
      <c r="FD9" s="221">
        <f>'PADD1 mthly rpt'!FD9+'PADD2 mthly rpt'!FD9+'PADD3 mthly rpt'!FD9+'PADD4 mthly rpt'!FD9+'PADD5 mthly rpt'!FD9</f>
        <v>2142720.5944351973</v>
      </c>
      <c r="FE9" s="233">
        <f>'PADD1 mthly rpt'!FE9+'PADD2 mthly rpt'!FE9+'PADD3 mthly rpt'!FE9+'PADD4 mthly rpt'!FE9+'PADD5 mthly rpt'!FE9</f>
        <v>2107203.0242331857</v>
      </c>
      <c r="FF9" s="233">
        <f>'PADD1 mthly rpt'!FF9+'PADD2 mthly rpt'!FF9+'PADD3 mthly rpt'!FF9+'PADD4 mthly rpt'!FF9+'PADD5 mthly rpt'!FF9</f>
        <v>2100597.5485106129</v>
      </c>
      <c r="FG9" s="233">
        <f>'PADD1 mthly rpt'!FG9+'PADD2 mthly rpt'!FG9+'PADD3 mthly rpt'!FG9+'PADD4 mthly rpt'!FG9+'PADD5 mthly rpt'!FG9</f>
        <v>2109365.957928889</v>
      </c>
      <c r="FH9" s="233">
        <f>'PADD1 mthly rpt'!FH9+'PADD2 mthly rpt'!FH9+'PADD3 mthly rpt'!FH9+'PADD4 mthly rpt'!FH9+'PADD5 mthly rpt'!FH9</f>
        <v>2124240.1741320794</v>
      </c>
      <c r="FI9" s="233">
        <f>'PADD1 mthly rpt'!FI9+'PADD2 mthly rpt'!FI9+'PADD3 mthly rpt'!FI9+'PADD4 mthly rpt'!FI9+'PADD5 mthly rpt'!FI9</f>
        <v>2163640.447238056</v>
      </c>
      <c r="FJ9" s="233">
        <f>'PADD1 mthly rpt'!FJ9+'PADD2 mthly rpt'!FJ9+'PADD3 mthly rpt'!FJ9+'PADD4 mthly rpt'!FJ9+'PADD5 mthly rpt'!FJ9</f>
        <v>2203001.6310456828</v>
      </c>
      <c r="FK9" s="36">
        <f>'PADD1 mthly rpt'!FK9+'PADD2 mthly rpt'!FK9+'PADD3 mthly rpt'!FK9+'PADD4 mthly rpt'!FK9+'PADD5 mthly rpt'!FK9</f>
        <v>2233426.7351932782</v>
      </c>
      <c r="FL9" s="36">
        <f>'PADD1 mthly rpt'!FL9+'PADD2 mthly rpt'!FL9+'PADD3 mthly rpt'!FL9+'PADD4 mthly rpt'!FL9+'PADD5 mthly rpt'!FL9</f>
        <v>2245244.3376518274</v>
      </c>
      <c r="FM9" s="36">
        <f>'PADD1 mthly rpt'!FM9+'PADD2 mthly rpt'!FM9+'PADD3 mthly rpt'!FM9+'PADD4 mthly rpt'!FM9+'PADD5 mthly rpt'!FM9</f>
        <v>2318787.9109820505</v>
      </c>
      <c r="FN9" s="36">
        <f>'PADD1 mthly rpt'!FN9+'PADD2 mthly rpt'!FN9+'PADD3 mthly rpt'!FN9+'PADD4 mthly rpt'!FN9+'PADD5 mthly rpt'!FN9</f>
        <v>2343291.0318236104</v>
      </c>
      <c r="FO9" s="36">
        <f>'PADD1 mthly rpt'!FO9+'PADD2 mthly rpt'!FO9+'PADD3 mthly rpt'!FO9+'PADD4 mthly rpt'!FO9+'PADD5 mthly rpt'!FO9</f>
        <v>2333942.1917791236</v>
      </c>
      <c r="FP9" s="36">
        <f>'PADD1 mthly rpt'!FP9+'PADD2 mthly rpt'!FP9+'PADD3 mthly rpt'!FP9+'PADD4 mthly rpt'!FP9+'PADD5 mthly rpt'!FP9</f>
        <v>2273525.8281807262</v>
      </c>
      <c r="FQ9" s="233">
        <f>'PADD1 mthly rpt'!FQ9+'PADD2 mthly rpt'!FQ9+'PADD3 mthly rpt'!FQ9+'PADD4 mthly rpt'!FQ9+'PADD5 mthly rpt'!FQ9</f>
        <v>2220037.1509527732</v>
      </c>
      <c r="FR9" s="36">
        <f>'PADD1 mthly rpt'!FR9+'PADD2 mthly rpt'!FR9+'PADD3 mthly rpt'!FR9+'PADD4 mthly rpt'!FR9+'PADD5 mthly rpt'!FR9</f>
        <v>2231323.5907349368</v>
      </c>
      <c r="FS9" s="36">
        <f>'PADD1 mthly rpt'!FS9+'PADD2 mthly rpt'!FS9+'PADD3 mthly rpt'!FS9+'PADD4 mthly rpt'!FS9+'PADD5 mthly rpt'!FS9</f>
        <v>2222829.7730313684</v>
      </c>
      <c r="FT9" s="36">
        <f>'PADD1 mthly rpt'!FT9+'PADD2 mthly rpt'!FT9+'PADD3 mthly rpt'!FT9+'PADD4 mthly rpt'!FT9+'PADD5 mthly rpt'!FT9</f>
        <v>2241811.5981724095</v>
      </c>
      <c r="FU9" s="36">
        <f>'PADD1 mthly rpt'!FU9+'PADD2 mthly rpt'!FU9+'PADD3 mthly rpt'!FU9+'PADD4 mthly rpt'!FU9+'PADD5 mthly rpt'!FU9</f>
        <v>2252937.6843451713</v>
      </c>
      <c r="FV9" s="36">
        <f>'PADD1 mthly rpt'!FV9+'PADD2 mthly rpt'!FV9+'PADD3 mthly rpt'!FV9+'PADD4 mthly rpt'!FV9+'PADD5 mthly rpt'!FV9</f>
        <v>2273497.8092969055</v>
      </c>
      <c r="FW9" s="36">
        <f>'PADD1 mthly rpt'!FW9+'PADD2 mthly rpt'!FW9+'PADD3 mthly rpt'!FW9+'PADD4 mthly rpt'!FW9+'PADD5 mthly rpt'!FW9</f>
        <v>2358167.3260351806</v>
      </c>
      <c r="FX9" s="36">
        <f>'PADD1 mthly rpt'!FX9+'PADD2 mthly rpt'!FX9+'PADD3 mthly rpt'!FX9+'PADD4 mthly rpt'!FX9+'PADD5 mthly rpt'!FX9</f>
        <v>2365667.9024633504</v>
      </c>
      <c r="FY9" s="257">
        <f>'PADD1 mthly rpt'!FY9+'PADD2 mthly rpt'!FY9+'PADD3 mthly rpt'!FY9+'PADD4 mthly rpt'!FY9+'PADD5 mthly rpt'!FY9</f>
        <v>2229909.8014605911</v>
      </c>
      <c r="FZ9" s="281">
        <f>'PADD1 mthly rpt'!FZ9+'PADD2 mthly rpt'!FZ9+'PADD3 mthly rpt'!FZ9+'PADD4 mthly rpt'!FZ9+'PADD5 mthly rpt'!FZ9</f>
        <v>2370852.8338163197</v>
      </c>
      <c r="GA9" s="281">
        <f>'PADD1 mthly rpt'!GA9+'PADD2 mthly rpt'!GA9+'PADD3 mthly rpt'!GA9+'PADD4 mthly rpt'!GA9+'PADD5 mthly rpt'!GA9</f>
        <v>2089812.4668464859</v>
      </c>
      <c r="GB9" s="281">
        <f>'PADD1 mthly rpt'!GB9+'PADD2 mthly rpt'!GB9+'PADD3 mthly rpt'!GB9+'PADD4 mthly rpt'!GB9+'PADD5 mthly rpt'!GB9</f>
        <v>2072811.7179011151</v>
      </c>
      <c r="GC9" s="281">
        <f>'PADD1 mthly rpt'!GC9+'PADD2 mthly rpt'!GC9+'PADD3 mthly rpt'!GC9+'PADD4 mthly rpt'!GC9+'PADD5 mthly rpt'!GC9</f>
        <v>2050072.0604189252</v>
      </c>
      <c r="GD9" s="281">
        <f>'PADD1 mthly rpt'!GD9+'PADD2 mthly rpt'!GD9+'PADD3 mthly rpt'!GD9+'PADD4 mthly rpt'!GD9+'PADD5 mthly rpt'!GD9</f>
        <v>2078130.3538771812</v>
      </c>
      <c r="GE9" s="281">
        <f>'PADD1 mthly rpt'!GE9+'PADD2 mthly rpt'!GE9+'PADD3 mthly rpt'!GE9+'PADD4 mthly rpt'!GE9+'PADD5 mthly rpt'!GE9</f>
        <v>2184717.1731654662</v>
      </c>
      <c r="GF9" s="281">
        <f>'PADD1 mthly rpt'!GF9+'PADD2 mthly rpt'!GF9+'PADD3 mthly rpt'!GF9+'PADD4 mthly rpt'!GF9+'PADD5 mthly rpt'!GF9</f>
        <v>2197357.7592315795</v>
      </c>
      <c r="GG9" s="281">
        <f>'PADD1 mthly rpt'!GG9+'PADD2 mthly rpt'!GG9+'PADD3 mthly rpt'!GG9+'PADD4 mthly rpt'!GG9+'PADD5 mthly rpt'!GG9</f>
        <v>2443726.6734592668</v>
      </c>
      <c r="GH9" s="281">
        <f>'PADD1 mthly rpt'!GH9+'PADD2 mthly rpt'!GH9+'PADD3 mthly rpt'!GH9+'PADD4 mthly rpt'!GH9+'PADD5 mthly rpt'!GH9</f>
        <v>2566329.3413900533</v>
      </c>
      <c r="GI9" s="281">
        <f>'PADD1 mthly rpt'!GI9+'PADD2 mthly rpt'!GI9+'PADD3 mthly rpt'!GI9+'PADD4 mthly rpt'!GI9+'PADD5 mthly rpt'!GI9</f>
        <v>2526007.7290278124</v>
      </c>
      <c r="GJ9" s="281">
        <f>'PADD1 mthly rpt'!GJ9+'PADD2 mthly rpt'!GJ9+'PADD3 mthly rpt'!GJ9+'PADD4 mthly rpt'!GJ9+'PADD5 mthly rpt'!GJ9</f>
        <v>2610021.0737450495</v>
      </c>
      <c r="GK9" s="281">
        <f>'PADD1 mthly rpt'!GK9+'PADD2 mthly rpt'!GK9+'PADD3 mthly rpt'!GK9+'PADD4 mthly rpt'!GK9+'PADD5 mthly rpt'!GK9</f>
        <v>2772183.1184492819</v>
      </c>
      <c r="GL9" s="281">
        <f>'PADD1 mthly rpt'!GL9+'PADD2 mthly rpt'!GL9+'PADD3 mthly rpt'!GL9+'PADD4 mthly rpt'!GL9+'PADD5 mthly rpt'!GL9</f>
        <v>2855663.9151102523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57">
        <f>'PADD1 mthly rpt'!EM10+'PADD2 mthly rpt'!EM10+'PADD3 mthly rpt'!EM10+'PADD4 mthly rpt'!EM10+'PADD5 mthly rpt'!EM10</f>
        <v>68206.768329821658</v>
      </c>
      <c r="EN10" s="157">
        <f>'PADD1 mthly rpt'!EN10+'PADD2 mthly rpt'!EN10+'PADD3 mthly rpt'!EN10+'PADD4 mthly rpt'!EN10+'PADD5 mthly rpt'!EN10</f>
        <v>29044.402738423887</v>
      </c>
      <c r="EO10" s="157">
        <f>'PADD1 mthly rpt'!EO10+'PADD2 mthly rpt'!EO10+'PADD3 mthly rpt'!EO10+'PADD4 mthly rpt'!EO10+'PADD5 mthly rpt'!EO10</f>
        <v>69741.101663155045</v>
      </c>
      <c r="EP10" s="176">
        <f>'PADD1 mthly rpt'!EP10+'PADD2 mthly rpt'!EP10+'PADD3 mthly rpt'!EP10+'PADD4 mthly rpt'!EP10+'PADD5 mthly rpt'!EP10</f>
        <v>21530.273706165906</v>
      </c>
      <c r="EQ10" s="176">
        <f>'PADD1 mthly rpt'!EQ10+'PADD2 mthly rpt'!EQ10+'PADD3 mthly rpt'!EQ10+'PADD4 mthly rpt'!EQ10+'PADD5 mthly rpt'!EQ10</f>
        <v>86434.499512617593</v>
      </c>
      <c r="ER10" s="186">
        <f>'PADD1 mthly rpt'!ER10+'PADD2 mthly rpt'!ER10+'PADD3 mthly rpt'!ER10+'PADD4 mthly rpt'!ER10+'PADD5 mthly rpt'!ER10</f>
        <v>-6670.8768472906086</v>
      </c>
      <c r="ES10" s="186">
        <f>'PADD1 mthly rpt'!ES10+'PADD2 mthly rpt'!ES10+'PADD3 mthly rpt'!ES10+'PADD4 mthly rpt'!ES10+'PADD5 mthly rpt'!ES10</f>
        <v>55049.402738424062</v>
      </c>
      <c r="ET10" s="186">
        <f>'PADD1 mthly rpt'!ET10+'PADD2 mthly rpt'!ET10+'PADD3 mthly rpt'!ET10+'PADD4 mthly rpt'!ET10+'PADD5 mthly rpt'!ET10</f>
        <v>40279.434996488519</v>
      </c>
      <c r="EU10" s="186">
        <f>'PADD1 mthly rpt'!EU10+'PADD2 mthly rpt'!EU10+'PADD3 mthly rpt'!EU10+'PADD4 mthly rpt'!EU10+'PADD5 mthly rpt'!EU10</f>
        <v>76761.080157778721</v>
      </c>
      <c r="EV10" s="186">
        <f>'PADD1 mthly rpt'!EV10+'PADD2 mthly rpt'!EV10+'PADD3 mthly rpt'!EV10+'PADD4 mthly rpt'!EV10+'PADD5 mthly rpt'!EV10</f>
        <v>113499.99999999985</v>
      </c>
      <c r="EW10" s="198">
        <f>'PADD1 mthly rpt'!EW10+'PADD2 mthly rpt'!EW10+'PADD3 mthly rpt'!EW10+'PADD4 mthly rpt'!EW10+'PADD5 mthly rpt'!EW10</f>
        <v>109064.51612903246</v>
      </c>
      <c r="EX10" s="198">
        <f>'PADD1 mthly rpt'!EX10+'PADD2 mthly rpt'!EX10+'PADD3 mthly rpt'!EX10+'PADD4 mthly rpt'!EX10+'PADD5 mthly rpt'!EX10</f>
        <v>63123.347418601115</v>
      </c>
      <c r="EY10" s="198">
        <f>'PADD1 mthly rpt'!EY10+'PADD2 mthly rpt'!EY10+'PADD3 mthly rpt'!EY10+'PADD4 mthly rpt'!EY10+'PADD5 mthly rpt'!EY10</f>
        <v>16505.258898175365</v>
      </c>
      <c r="EZ10" s="198">
        <f>'PADD1 mthly rpt'!EZ10+'PADD2 mthly rpt'!EZ10+'PADD3 mthly rpt'!EZ10+'PADD4 mthly rpt'!EZ10+'PADD5 mthly rpt'!EZ10</f>
        <v>186214.37771842079</v>
      </c>
      <c r="FA10" s="211">
        <f>'PADD1 mthly rpt'!FA10+'PADD2 mthly rpt'!FA10+'PADD3 mthly rpt'!FA10+'PADD4 mthly rpt'!FA10+'PADD5 mthly rpt'!FA10</f>
        <v>122624.05383513575</v>
      </c>
      <c r="FB10" s="211">
        <f>'PADD1 mthly rpt'!FB10+'PADD2 mthly rpt'!FB10+'PADD3 mthly rpt'!FB10+'PADD4 mthly rpt'!FB10+'PADD5 mthly rpt'!FB10</f>
        <v>191947.33525400952</v>
      </c>
      <c r="FC10" s="221">
        <f>'PADD1 mthly rpt'!FC10+'PADD2 mthly rpt'!FC10+'PADD3 mthly rpt'!FC10+'PADD4 mthly rpt'!FC10+'PADD5 mthly rpt'!FC10</f>
        <v>171862.82154938095</v>
      </c>
      <c r="FD10" s="221">
        <f>'PADD1 mthly rpt'!FD10+'PADD2 mthly rpt'!FD10+'PADD3 mthly rpt'!FD10+'PADD4 mthly rpt'!FD10+'PADD5 mthly rpt'!FD10</f>
        <v>238908.71266179805</v>
      </c>
      <c r="FE10" s="233">
        <f>'PADD1 mthly rpt'!FE10+'PADD2 mthly rpt'!FE10+'PADD3 mthly rpt'!FE10+'PADD4 mthly rpt'!FE10+'PADD5 mthly rpt'!FE10</f>
        <v>161927.81504314905</v>
      </c>
      <c r="FF10" s="233">
        <f>'PADD1 mthly rpt'!FF10+'PADD2 mthly rpt'!FF10+'PADD3 mthly rpt'!FF10+'PADD4 mthly rpt'!FF10+'PADD5 mthly rpt'!FF10</f>
        <v>186718.11351412439</v>
      </c>
      <c r="FG10" s="233">
        <f>'PADD1 mthly rpt'!FG10+'PADD2 mthly rpt'!FG10+'PADD3 mthly rpt'!FG10+'PADD4 mthly rpt'!FG10+'PADD5 mthly rpt'!FG10</f>
        <v>150056.49067433624</v>
      </c>
      <c r="FH10" s="233">
        <f>'PADD1 mthly rpt'!FH10+'PADD2 mthly rpt'!FH10+'PADD3 mthly rpt'!FH10+'PADD4 mthly rpt'!FH10+'PADD5 mthly rpt'!FH10</f>
        <v>162140.17413207935</v>
      </c>
      <c r="FI10" s="233">
        <f>'PADD1 mthly rpt'!FI10+'PADD2 mthly rpt'!FI10+'PADD3 mthly rpt'!FI10+'PADD4 mthly rpt'!FI10+'PADD5 mthly rpt'!FI10</f>
        <v>191672.70530257205</v>
      </c>
      <c r="FJ10" s="233">
        <f>'PADD1 mthly rpt'!FJ10+'PADD2 mthly rpt'!FJ10+'PADD3 mthly rpt'!FJ10+'PADD4 mthly rpt'!FJ10+'PADD5 mthly rpt'!FJ10</f>
        <v>269491.18685288855</v>
      </c>
      <c r="FK10" s="36">
        <f>'PADD1 mthly rpt'!FK10+'PADD2 mthly rpt'!FK10+'PADD3 mthly rpt'!FK10+'PADD4 mthly rpt'!FK10+'PADD5 mthly rpt'!FK10</f>
        <v>352214.70796528063</v>
      </c>
      <c r="FL10" s="36">
        <f>'PADD1 mthly rpt'!FL10+'PADD2 mthly rpt'!FL10+'PADD3 mthly rpt'!FL10+'PADD4 mthly rpt'!FL10+'PADD5 mthly rpt'!FL10</f>
        <v>200630.71848530538</v>
      </c>
      <c r="FM10" s="36">
        <f>'PADD1 mthly rpt'!FM10+'PADD2 mthly rpt'!FM10+'PADD3 mthly rpt'!FM10+'PADD4 mthly rpt'!FM10+'PADD5 mthly rpt'!FM10</f>
        <v>264389.42215042631</v>
      </c>
      <c r="FN10" s="36">
        <f>'PADD1 mthly rpt'!FN10+'PADD2 mthly rpt'!FN10+'PADD3 mthly rpt'!FN10+'PADD4 mthly rpt'!FN10+'PADD5 mthly rpt'!FN10</f>
        <v>258619.87447633827</v>
      </c>
      <c r="FO10" s="36">
        <f>'PADD1 mthly rpt'!FO10+'PADD2 mthly rpt'!FO10+'PADD3 mthly rpt'!FO10+'PADD4 mthly rpt'!FO10+'PADD5 mthly rpt'!FO10</f>
        <v>221419.06426551193</v>
      </c>
      <c r="FP10" s="36">
        <f>'PADD1 mthly rpt'!FP10+'PADD2 mthly rpt'!FP10+'PADD3 mthly rpt'!FP10+'PADD4 mthly rpt'!FP10+'PADD5 mthly rpt'!FP10</f>
        <v>130805.23374552882</v>
      </c>
      <c r="FQ10" s="233">
        <f>'PADD1 mthly rpt'!FQ10+'PADD2 mthly rpt'!FQ10+'PADD3 mthly rpt'!FQ10+'PADD4 mthly rpt'!FQ10+'PADD5 mthly rpt'!FQ10</f>
        <v>112834.12671958671</v>
      </c>
      <c r="FR10" s="36">
        <f>'PADD1 mthly rpt'!FR10+'PADD2 mthly rpt'!FR10+'PADD3 mthly rpt'!FR10+'PADD4 mthly rpt'!FR10+'PADD5 mthly rpt'!FR10</f>
        <v>130726.04222432418</v>
      </c>
      <c r="FS10" s="36">
        <f>'PADD1 mthly rpt'!FS10+'PADD2 mthly rpt'!FS10+'PADD3 mthly rpt'!FS10+'PADD4 mthly rpt'!FS10+'PADD5 mthly rpt'!FS10</f>
        <v>113463.81510247923</v>
      </c>
      <c r="FT10" s="36">
        <f>'PADD1 mthly rpt'!FT10+'PADD2 mthly rpt'!FT10+'PADD3 mthly rpt'!FT10+'PADD4 mthly rpt'!FT10+'PADD5 mthly rpt'!FT10</f>
        <v>117571.42404033009</v>
      </c>
      <c r="FU10" s="36">
        <f>'PADD1 mthly rpt'!FU10+'PADD2 mthly rpt'!FU10+'PADD3 mthly rpt'!FU10+'PADD4 mthly rpt'!FU10+'PADD5 mthly rpt'!FU10</f>
        <v>89297.23710711539</v>
      </c>
      <c r="FV10" s="36">
        <f>'PADD1 mthly rpt'!FV10+'PADD2 mthly rpt'!FV10+'PADD3 mthly rpt'!FV10+'PADD4 mthly rpt'!FV10+'PADD5 mthly rpt'!FV10</f>
        <v>70496.178251222605</v>
      </c>
      <c r="FW10" s="36">
        <f>'PADD1 mthly rpt'!FW10+'PADD2 mthly rpt'!FW10+'PADD3 mthly rpt'!FW10+'PADD4 mthly rpt'!FW10+'PADD5 mthly rpt'!FW10</f>
        <v>124740.59084190283</v>
      </c>
      <c r="FX10" s="36">
        <f>'PADD1 mthly rpt'!FX10+'PADD2 mthly rpt'!FX10+'PADD3 mthly rpt'!FX10+'PADD4 mthly rpt'!FX10+'PADD5 mthly rpt'!FX10</f>
        <v>120423.56481152315</v>
      </c>
      <c r="FY10" s="257">
        <f>'PADD1 mthly rpt'!FY10+'PADD2 mthly rpt'!FY10+'PADD3 mthly rpt'!FY10+'PADD4 mthly rpt'!FY10+'PADD5 mthly rpt'!FY10</f>
        <v>-88878.109521459512</v>
      </c>
      <c r="FZ10" s="281">
        <f>'PADD1 mthly rpt'!FZ10+'PADD2 mthly rpt'!FZ10+'PADD3 mthly rpt'!FZ10+'PADD4 mthly rpt'!FZ10+'PADD5 mthly rpt'!FZ10</f>
        <v>27561.801992708919</v>
      </c>
      <c r="GA10" s="281">
        <f>'PADD1 mthly rpt'!GA10+'PADD2 mthly rpt'!GA10+'PADD3 mthly rpt'!GA10+'PADD4 mthly rpt'!GA10+'PADD5 mthly rpt'!GA10</f>
        <v>-244129.72493263747</v>
      </c>
      <c r="GB10" s="281">
        <f>'PADD1 mthly rpt'!GB10+'PADD2 mthly rpt'!GB10+'PADD3 mthly rpt'!GB10+'PADD4 mthly rpt'!GB10+'PADD5 mthly rpt'!GB10</f>
        <v>-200714.11027961085</v>
      </c>
      <c r="GC10" s="281">
        <f>'PADD1 mthly rpt'!GC10+'PADD2 mthly rpt'!GC10+'PADD3 mthly rpt'!GC10+'PADD4 mthly rpt'!GC10+'PADD5 mthly rpt'!GC10</f>
        <v>-169965.09053384751</v>
      </c>
      <c r="GD10" s="281">
        <f>'PADD1 mthly rpt'!GD10+'PADD2 mthly rpt'!GD10+'PADD3 mthly rpt'!GD10+'PADD4 mthly rpt'!GD10+'PADD5 mthly rpt'!GD10</f>
        <v>-153193.23685775592</v>
      </c>
      <c r="GE10" s="281">
        <f>'PADD1 mthly rpt'!GE10+'PADD2 mthly rpt'!GE10+'PADD3 mthly rpt'!GE10+'PADD4 mthly rpt'!GE10+'PADD5 mthly rpt'!GE10</f>
        <v>-38112.599865902419</v>
      </c>
      <c r="GF10" s="281">
        <f>'PADD1 mthly rpt'!GF10+'PADD2 mthly rpt'!GF10+'PADD3 mthly rpt'!GF10+'PADD4 mthly rpt'!GF10+'PADD5 mthly rpt'!GF10</f>
        <v>-44453.838940829999</v>
      </c>
      <c r="GG10" s="281">
        <f>'PADD1 mthly rpt'!GG10+'PADD2 mthly rpt'!GG10+'PADD3 mthly rpt'!GG10+'PADD4 mthly rpt'!GG10+'PADD5 mthly rpt'!GG10</f>
        <v>190788.98911409517</v>
      </c>
      <c r="GH10" s="281">
        <f>'PADD1 mthly rpt'!GH10+'PADD2 mthly rpt'!GH10+'PADD3 mthly rpt'!GH10+'PADD4 mthly rpt'!GH10+'PADD5 mthly rpt'!GH10</f>
        <v>292831.5320931474</v>
      </c>
      <c r="GI10" s="281">
        <f>'PADD1 mthly rpt'!GI10+'PADD2 mthly rpt'!GI10+'PADD3 mthly rpt'!GI10+'PADD4 mthly rpt'!GI10+'PADD5 mthly rpt'!GI10</f>
        <v>167840.40299263192</v>
      </c>
      <c r="GJ10" s="281">
        <f>'PADD1 mthly rpt'!GJ10+'PADD2 mthly rpt'!GJ10+'PADD3 mthly rpt'!GJ10+'PADD4 mthly rpt'!GJ10+'PADD5 mthly rpt'!GJ10</f>
        <v>244353.17128169903</v>
      </c>
      <c r="GK10" s="281">
        <f>'PADD1 mthly rpt'!GK10+'PADD2 mthly rpt'!GK10+'PADD3 mthly rpt'!GK10+'PADD4 mthly rpt'!GK10+'PADD5 mthly rpt'!GK10</f>
        <v>542273.31698869052</v>
      </c>
      <c r="GL10" s="281">
        <f>'PADD1 mthly rpt'!GL10+'PADD2 mthly rpt'!GL10+'PADD3 mthly rpt'!GL10+'PADD4 mthly rpt'!GL10+'PADD5 mthly rpt'!GL10</f>
        <v>484811.0812939328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57">
        <f>'PADD1 mthly rpt'!EM11+'PADD2 mthly rpt'!EM11+'PADD3 mthly rpt'!EM11+'PADD4 mthly rpt'!EM11+'PADD5 mthly rpt'!EM11</f>
        <v>332646.76832982193</v>
      </c>
      <c r="EN11" s="157">
        <f>'PADD1 mthly rpt'!EN11+'PADD2 mthly rpt'!EN11+'PADD3 mthly rpt'!EN11+'PADD4 mthly rpt'!EN11+'PADD5 mthly rpt'!EN11</f>
        <v>306121.82209326269</v>
      </c>
      <c r="EO11" s="157">
        <f>'PADD1 mthly rpt'!EO11+'PADD2 mthly rpt'!EO11+'PADD3 mthly rpt'!EO11+'PADD4 mthly rpt'!EO11+'PADD5 mthly rpt'!EO11</f>
        <v>331354.43499648868</v>
      </c>
      <c r="EP11" s="176">
        <f>'PADD1 mthly rpt'!EP11+'PADD2 mthly rpt'!EP11+'PADD3 mthly rpt'!EP11+'PADD4 mthly rpt'!EP11+'PADD5 mthly rpt'!EP11</f>
        <v>254801.24144810141</v>
      </c>
      <c r="EQ11" s="176">
        <f>'PADD1 mthly rpt'!EQ11+'PADD2 mthly rpt'!EQ11+'PADD3 mthly rpt'!EQ11+'PADD4 mthly rpt'!EQ11+'PADD5 mthly rpt'!EQ11</f>
        <v>323073.20919003687</v>
      </c>
      <c r="ER11" s="186">
        <f>'PADD1 mthly rpt'!ER11+'PADD2 mthly rpt'!ER11+'PADD3 mthly rpt'!ER11+'PADD4 mthly rpt'!ER11+'PADD5 mthly rpt'!ER11</f>
        <v>256460.89655172435</v>
      </c>
      <c r="ES11" s="186">
        <f>'PADD1 mthly rpt'!ES11+'PADD2 mthly rpt'!ES11+'PADD3 mthly rpt'!ES11+'PADD4 mthly rpt'!ES11+'PADD5 mthly rpt'!ES11</f>
        <v>325804.24144810135</v>
      </c>
      <c r="ET11" s="186">
        <f>'PADD1 mthly rpt'!ET11+'PADD2 mthly rpt'!ET11+'PADD3 mthly rpt'!ET11+'PADD4 mthly rpt'!ET11+'PADD5 mthly rpt'!ET11</f>
        <v>275732.76832982176</v>
      </c>
      <c r="EU11" s="186">
        <f>'PADD1 mthly rpt'!EU11+'PADD2 mthly rpt'!EU11+'PADD3 mthly rpt'!EU11+'PADD4 mthly rpt'!EU11+'PADD5 mthly rpt'!EU11</f>
        <v>325303.01564164978</v>
      </c>
      <c r="EV11" s="186">
        <f>'PADD1 mthly rpt'!EV11+'PADD2 mthly rpt'!EV11+'PADD3 mthly rpt'!EV11+'PADD4 mthly rpt'!EV11+'PADD5 mthly rpt'!EV11</f>
        <v>319553.33333333326</v>
      </c>
      <c r="EW11" s="198">
        <f>'PADD1 mthly rpt'!EW11+'PADD2 mthly rpt'!EW11+'PADD3 mthly rpt'!EW11+'PADD4 mthly rpt'!EW11+'PADD5 mthly rpt'!EW11</f>
        <v>317264.51612903224</v>
      </c>
      <c r="EX11" s="198">
        <f>'PADD1 mthly rpt'!EX11+'PADD2 mthly rpt'!EX11+'PADD3 mthly rpt'!EX11+'PADD4 mthly rpt'!EX11+'PADD5 mthly rpt'!EX11</f>
        <v>274200.76677343971</v>
      </c>
      <c r="EY11" s="198">
        <f>'PADD1 mthly rpt'!EY11+'PADD2 mthly rpt'!EY11+'PADD3 mthly rpt'!EY11+'PADD4 mthly rpt'!EY11+'PADD5 mthly rpt'!EY11</f>
        <v>236624.00689536604</v>
      </c>
      <c r="EZ11" s="198">
        <f>'PADD1 mthly rpt'!EZ11+'PADD2 mthly rpt'!EZ11+'PADD3 mthly rpt'!EZ11+'PADD4 mthly rpt'!EZ11+'PADD5 mthly rpt'!EZ11</f>
        <v>379753.1257156115</v>
      </c>
      <c r="FA11" s="211">
        <f>'PADD1 mthly rpt'!FA11+'PADD2 mthly rpt'!FA11+'PADD3 mthly rpt'!FA11+'PADD4 mthly rpt'!FA11+'PADD5 mthly rpt'!FA11</f>
        <v>337336.93516565964</v>
      </c>
      <c r="FB11" s="211">
        <f>'PADD1 mthly rpt'!FB11+'PADD2 mthly rpt'!FB11+'PADD3 mthly rpt'!FB11+'PADD4 mthly rpt'!FB11+'PADD5 mthly rpt'!FB11</f>
        <v>346616.71550926485</v>
      </c>
      <c r="FC11" s="221">
        <f>'PADD1 mthly rpt'!FC11+'PADD2 mthly rpt'!FC11+'PADD3 mthly rpt'!FC11+'PADD4 mthly rpt'!FC11+'PADD5 mthly rpt'!FC11</f>
        <v>378591.0663207653</v>
      </c>
      <c r="FD11" s="221">
        <f>'PADD1 mthly rpt'!FD11+'PADD2 mthly rpt'!FD11+'PADD3 mthly rpt'!FD11+'PADD4 mthly rpt'!FD11+'PADD5 mthly rpt'!FD11</f>
        <v>393154.52349923662</v>
      </c>
      <c r="FE11" s="233">
        <f>'PADD1 mthly rpt'!FE11+'PADD2 mthly rpt'!FE11+'PADD3 mthly rpt'!FE11+'PADD4 mthly rpt'!FE11+'PADD5 mthly rpt'!FE11</f>
        <v>366567.33723388799</v>
      </c>
      <c r="FF11" s="233">
        <f>'PADD1 mthly rpt'!FF11+'PADD2 mthly rpt'!FF11+'PADD3 mthly rpt'!FF11+'PADD4 mthly rpt'!FF11+'PADD5 mthly rpt'!FF11</f>
        <v>351881.66151131515</v>
      </c>
      <c r="FG11" s="233">
        <f>'PADD1 mthly rpt'!FG11+'PADD2 mthly rpt'!FG11+'PADD3 mthly rpt'!FG11+'PADD4 mthly rpt'!FG11+'PADD5 mthly rpt'!FG11</f>
        <v>358929.87092959147</v>
      </c>
      <c r="FH11" s="233">
        <f>'PADD1 mthly rpt'!FH11+'PADD2 mthly rpt'!FH11+'PADD3 mthly rpt'!FH11+'PADD4 mthly rpt'!FH11+'PADD5 mthly rpt'!FH11</f>
        <v>365333.50746541261</v>
      </c>
      <c r="FI11" s="233">
        <f>'PADD1 mthly rpt'!FI11+'PADD2 mthly rpt'!FI11+'PADD3 mthly rpt'!FI11+'PADD4 mthly rpt'!FI11+'PADD5 mthly rpt'!FI11</f>
        <v>390743.67304450751</v>
      </c>
      <c r="FJ11" s="233">
        <f>'PADD1 mthly rpt'!FJ11+'PADD2 mthly rpt'!FJ11+'PADD3 mthly rpt'!FJ11+'PADD4 mthly rpt'!FJ11+'PADD5 mthly rpt'!FJ11</f>
        <v>424660.8325297049</v>
      </c>
      <c r="FK11" s="36">
        <f>'PADD1 mthly rpt'!FK11+'PADD2 mthly rpt'!FK11+'PADD3 mthly rpt'!FK11+'PADD4 mthly rpt'!FK11+'PADD5 mthly rpt'!FK11</f>
        <v>482236.30941504746</v>
      </c>
      <c r="FL11" s="36">
        <f>'PADD1 mthly rpt'!FL11+'PADD2 mthly rpt'!FL11+'PADD3 mthly rpt'!FL11+'PADD4 mthly rpt'!FL11+'PADD5 mthly rpt'!FL11</f>
        <v>446861.12036761222</v>
      </c>
      <c r="FM11" s="36">
        <f>'PADD1 mthly rpt'!FM11+'PADD2 mthly rpt'!FM11+'PADD3 mthly rpt'!FM11+'PADD4 mthly rpt'!FM11+'PADD5 mthly rpt'!FM11</f>
        <v>481539.99288309459</v>
      </c>
      <c r="FN11" s="36">
        <f>'PADD1 mthly rpt'!FN11+'PADD2 mthly rpt'!FN11+'PADD3 mthly rpt'!FN11+'PADD4 mthly rpt'!FN11+'PADD5 mthly rpt'!FN11</f>
        <v>487657.19722582604</v>
      </c>
      <c r="FO11" s="36">
        <f>'PADD1 mthly rpt'!FO11+'PADD2 mthly rpt'!FO11+'PADD3 mthly rpt'!FO11+'PADD4 mthly rpt'!FO11+'PADD5 mthly rpt'!FO11</f>
        <v>472015.18250290974</v>
      </c>
      <c r="FP11" s="36">
        <f>'PADD1 mthly rpt'!FP11+'PADD2 mthly rpt'!FP11+'PADD3 mthly rpt'!FP11+'PADD4 mthly rpt'!FP11+'PADD5 mthly rpt'!FP11</f>
        <v>390658.49550058309</v>
      </c>
      <c r="FQ11" s="233">
        <f>'PADD1 mthly rpt'!FQ11+'PADD2 mthly rpt'!FQ11+'PADD3 mthly rpt'!FQ11+'PADD4 mthly rpt'!FQ11+'PADD5 mthly rpt'!FQ11</f>
        <v>352167.31071974098</v>
      </c>
      <c r="FR11" s="36">
        <f>'PADD1 mthly rpt'!FR11+'PADD2 mthly rpt'!FR11+'PADD3 mthly rpt'!FR11+'PADD4 mthly rpt'!FR11+'PADD5 mthly rpt'!FR11</f>
        <v>356454.86070018366</v>
      </c>
      <c r="FS11" s="36">
        <f>'PADD1 mthly rpt'!FS11+'PADD2 mthly rpt'!FS11+'PADD3 mthly rpt'!FS11+'PADD4 mthly rpt'!FS11+'PADD5 mthly rpt'!FS11</f>
        <v>344378.5589624219</v>
      </c>
      <c r="FT11" s="36">
        <f>'PADD1 mthly rpt'!FT11+'PADD2 mthly rpt'!FT11+'PADD3 mthly rpt'!FT11+'PADD4 mthly rpt'!FT11+'PADD5 mthly rpt'!FT11</f>
        <v>357336.89667932689</v>
      </c>
      <c r="FU11" s="36">
        <f>'PADD1 mthly rpt'!FU11+'PADD2 mthly rpt'!FU11+'PADD3 mthly rpt'!FU11+'PADD4 mthly rpt'!FU11+'PADD5 mthly rpt'!FU11</f>
        <v>346874.11102659232</v>
      </c>
      <c r="FV11" s="36">
        <f>'PADD1 mthly rpt'!FV11+'PADD2 mthly rpt'!FV11+'PADD3 mthly rpt'!FV11+'PADD4 mthly rpt'!FV11+'PADD5 mthly rpt'!FV11</f>
        <v>358847.00715243618</v>
      </c>
      <c r="FW11" s="36">
        <f>'PADD1 mthly rpt'!FW11+'PADD2 mthly rpt'!FW11+'PADD3 mthly rpt'!FW11+'PADD4 mthly rpt'!FW11+'PADD5 mthly rpt'!FW11</f>
        <v>467598.21988496138</v>
      </c>
      <c r="FX11" s="36">
        <f>'PADD1 mthly rpt'!FX11+'PADD2 mthly rpt'!FX11+'PADD3 mthly rpt'!FX11+'PADD4 mthly rpt'!FX11+'PADD5 mthly rpt'!FX11</f>
        <v>432803.55958425411</v>
      </c>
      <c r="FY11" s="257">
        <f>'PADD1 mthly rpt'!FY11+'PADD2 mthly rpt'!FY11+'PADD3 mthly rpt'!FY11+'PADD4 mthly rpt'!FY11+'PADD5 mthly rpt'!FY11</f>
        <v>248090.96783189179</v>
      </c>
      <c r="FZ11" s="281">
        <f>'PADD1 mthly rpt'!FZ11+'PADD2 mthly rpt'!FZ11+'PADD3 mthly rpt'!FZ11+'PADD4 mthly rpt'!FZ11+'PADD5 mthly rpt'!FZ11</f>
        <v>364115.63156349031</v>
      </c>
      <c r="GA11" s="281">
        <f>'PADD1 mthly rpt'!GA11+'PADD2 mthly rpt'!GA11+'PADD3 mthly rpt'!GA11+'PADD4 mthly rpt'!GA11+'PADD5 mthly rpt'!GA11</f>
        <v>85516.374053157298</v>
      </c>
      <c r="GB11" s="281">
        <f>'PADD1 mthly rpt'!GB11+'PADD2 mthly rpt'!GB11+'PADD3 mthly rpt'!GB11+'PADD4 mthly rpt'!GB11+'PADD5 mthly rpt'!GB11</f>
        <v>68803.505299112818</v>
      </c>
      <c r="GC11" s="281">
        <f>'PADD1 mthly rpt'!GC11+'PADD2 mthly rpt'!GC11+'PADD3 mthly rpt'!GC11+'PADD4 mthly rpt'!GC11+'PADD5 mthly rpt'!GC11</f>
        <v>56401.24160824249</v>
      </c>
      <c r="GD11" s="281">
        <f>'PADD1 mthly rpt'!GD11+'PADD2 mthly rpt'!GD11+'PADD3 mthly rpt'!GD11+'PADD4 mthly rpt'!GD11+'PADD5 mthly rpt'!GD11</f>
        <v>80130.239028773169</v>
      </c>
      <c r="GE11" s="281">
        <f>'PADD1 mthly rpt'!GE11+'PADD2 mthly rpt'!GE11+'PADD3 mthly rpt'!GE11+'PADD4 mthly rpt'!GE11+'PADD5 mthly rpt'!GE11</f>
        <v>185848.39158702007</v>
      </c>
      <c r="GF11" s="281">
        <f>'PADD1 mthly rpt'!GF11+'PADD2 mthly rpt'!GF11+'PADD3 mthly rpt'!GF11+'PADD4 mthly rpt'!GF11+'PADD5 mthly rpt'!GF11</f>
        <v>200740.73810401495</v>
      </c>
      <c r="GG11" s="281">
        <f>'PADD1 mthly rpt'!GG11+'PADD2 mthly rpt'!GG11+'PADD3 mthly rpt'!GG11+'PADD4 mthly rpt'!GG11+'PADD5 mthly rpt'!GG11</f>
        <v>425669.11165875022</v>
      </c>
      <c r="GH11" s="281">
        <f>'PADD1 mthly rpt'!GH11+'PADD2 mthly rpt'!GH11+'PADD3 mthly rpt'!GH11+'PADD4 mthly rpt'!GH11+'PADD5 mthly rpt'!GH11</f>
        <v>540204.78383781516</v>
      </c>
      <c r="GI11" s="281">
        <f>'PADD1 mthly rpt'!GI11+'PADD2 mthly rpt'!GI11+'PADD3 mthly rpt'!GI11+'PADD4 mthly rpt'!GI11+'PADD5 mthly rpt'!GI11</f>
        <v>499205.15767055692</v>
      </c>
      <c r="GJ11" s="281">
        <f>'PADD1 mthly rpt'!GJ11+'PADD2 mthly rpt'!GJ11+'PADD3 mthly rpt'!GJ11+'PADD4 mthly rpt'!GJ11+'PADD5 mthly rpt'!GJ11</f>
        <v>541365.08585715375</v>
      </c>
      <c r="GK11" s="281">
        <f>'PADD1 mthly rpt'!GK11+'PADD2 mthly rpt'!GK11+'PADD3 mthly rpt'!GK11+'PADD4 mthly rpt'!GK11+'PADD5 mthly rpt'!GK11</f>
        <v>692802.32452846412</v>
      </c>
      <c r="GL11" s="281">
        <f>'PADD1 mthly rpt'!GL11+'PADD2 mthly rpt'!GL11+'PADD3 mthly rpt'!GL11+'PADD4 mthly rpt'!GL11+'PADD5 mthly rpt'!GL11</f>
        <v>743117.43641673948</v>
      </c>
    </row>
    <row r="12" spans="1:194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58">
        <f>'PADD1 mthly rpt'!EM12+'PADD2 mthly rpt'!EM12+'PADD3 mthly rpt'!EM12+'PADD4 mthly rpt'!EM12+'PADD5 mthly rpt'!EM12</f>
        <v>0</v>
      </c>
      <c r="EN12" s="158">
        <f>'PADD1 mthly rpt'!EN12+'PADD2 mthly rpt'!EN12+'PADD3 mthly rpt'!EN12+'PADD4 mthly rpt'!EN12+'PADD5 mthly rpt'!EN12</f>
        <v>0</v>
      </c>
      <c r="EO12" s="158">
        <f>'PADD1 mthly rpt'!EO12+'PADD2 mthly rpt'!EO12+'PADD3 mthly rpt'!EO12+'PADD4 mthly rpt'!EO12+'PADD5 mthly rpt'!EO12</f>
        <v>0</v>
      </c>
      <c r="EP12" s="177">
        <f>'PADD1 mthly rpt'!EP12+'PADD2 mthly rpt'!EP12+'PADD3 mthly rpt'!EP12+'PADD4 mthly rpt'!EP12+'PADD5 mthly rpt'!EP12</f>
        <v>0</v>
      </c>
      <c r="EQ12" s="177">
        <f>'PADD1 mthly rpt'!EQ12+'PADD2 mthly rpt'!EQ12+'PADD3 mthly rpt'!EQ12+'PADD4 mthly rpt'!EQ12+'PADD5 mthly rpt'!EQ12</f>
        <v>0</v>
      </c>
      <c r="ER12" s="187">
        <f>'PADD1 mthly rpt'!ER12+'PADD2 mthly rpt'!ER12+'PADD3 mthly rpt'!ER12+'PADD4 mthly rpt'!ER12+'PADD5 mthly rpt'!ER12</f>
        <v>0</v>
      </c>
      <c r="ES12" s="187">
        <f>'PADD1 mthly rpt'!ES12+'PADD2 mthly rpt'!ES12+'PADD3 mthly rpt'!ES12+'PADD4 mthly rpt'!ES12+'PADD5 mthly rpt'!ES12</f>
        <v>0</v>
      </c>
      <c r="ET12" s="187">
        <f>'PADD1 mthly rpt'!ET12+'PADD2 mthly rpt'!ET12+'PADD3 mthly rpt'!ET12+'PADD4 mthly rpt'!ET12+'PADD5 mthly rpt'!ET12</f>
        <v>0</v>
      </c>
      <c r="EU12" s="187">
        <f>'PADD1 mthly rpt'!EU12+'PADD2 mthly rpt'!EU12+'PADD3 mthly rpt'!EU12+'PADD4 mthly rpt'!EU12+'PADD5 mthly rpt'!EU12</f>
        <v>0</v>
      </c>
      <c r="EV12" s="187">
        <f>'PADD1 mthly rpt'!EV12+'PADD2 mthly rpt'!EV12+'PADD3 mthly rpt'!EV12+'PADD4 mthly rpt'!EV12+'PADD5 mthly rpt'!EV12</f>
        <v>0</v>
      </c>
      <c r="EW12" s="199">
        <f>'PADD1 mthly rpt'!EW12+'PADD2 mthly rpt'!EW12+'PADD3 mthly rpt'!EW12+'PADD4 mthly rpt'!EW12+'PADD5 mthly rpt'!EW12</f>
        <v>0</v>
      </c>
      <c r="EX12" s="199">
        <f>'PADD1 mthly rpt'!EX12+'PADD2 mthly rpt'!EX12+'PADD3 mthly rpt'!EX12+'PADD4 mthly rpt'!EX12+'PADD5 mthly rpt'!EX12</f>
        <v>-27.559165077924263</v>
      </c>
      <c r="EY12" s="199">
        <f>'PADD1 mthly rpt'!EY12+'PADD2 mthly rpt'!EY12+'PADD3 mthly rpt'!EY12+'PADD4 mthly rpt'!EY12+'PADD5 mthly rpt'!EY12</f>
        <v>-569.54526330716908</v>
      </c>
      <c r="EZ12" s="199">
        <f>'PADD1 mthly rpt'!EZ12+'PADD2 mthly rpt'!EZ12+'PADD3 mthly rpt'!EZ12+'PADD4 mthly rpt'!EZ12+'PADD5 mthly rpt'!EZ12</f>
        <v>1212.1289987806231</v>
      </c>
      <c r="FA12" s="212">
        <f>'PADD1 mthly rpt'!FA12+'PADD2 mthly rpt'!FA12+'PADD3 mthly rpt'!FA12+'PADD4 mthly rpt'!FA12+'PADD5 mthly rpt'!FA12</f>
        <v>-160.85441251494922</v>
      </c>
      <c r="FB12" s="212">
        <f>'PADD1 mthly rpt'!FB12+'PADD2 mthly rpt'!FB12+'PADD3 mthly rpt'!FB12+'PADD4 mthly rpt'!FB12+'PADD5 mthly rpt'!FB12</f>
        <v>-7308.2902712820214</v>
      </c>
      <c r="FC12" s="222">
        <f>'PADD1 mthly rpt'!FC12+'PADD2 mthly rpt'!FC12+'PADD3 mthly rpt'!FC12+'PADD4 mthly rpt'!FC12+'PADD5 mthly rpt'!FC12</f>
        <v>31330.277458620956</v>
      </c>
      <c r="FD12" s="222">
        <f>'PADD1 mthly rpt'!FD12+'PADD2 mthly rpt'!FD12+'PADD3 mthly rpt'!FD12+'PADD4 mthly rpt'!FD12+'PADD5 mthly rpt'!FD12</f>
        <v>34231.317884023592</v>
      </c>
      <c r="FE12" s="234">
        <f>'PADD1 mthly rpt'!FE12+'PADD2 mthly rpt'!FE12+'PADD3 mthly rpt'!FE12+'PADD4 mthly rpt'!FE12+'PADD5 mthly rpt'!FE12</f>
        <v>32130.567578856222</v>
      </c>
      <c r="FF12" s="234">
        <f>'PADD1 mthly rpt'!FF12+'PADD2 mthly rpt'!FF12+'PADD3 mthly rpt'!FF12+'PADD4 mthly rpt'!FF12+'PADD5 mthly rpt'!FF12</f>
        <v>24130.605122220237</v>
      </c>
      <c r="FG12" s="234">
        <f>'PADD1 mthly rpt'!FG12+'PADD2 mthly rpt'!FG12+'PADD3 mthly rpt'!FG12+'PADD4 mthly rpt'!FG12+'PADD5 mthly rpt'!FG12</f>
        <v>24486.751653541927</v>
      </c>
      <c r="FH12" s="234">
        <f>'PADD1 mthly rpt'!FH12+'PADD2 mthly rpt'!FH12+'PADD3 mthly rpt'!FH12+'PADD4 mthly rpt'!FH12+'PADD5 mthly rpt'!FH12</f>
        <v>30980.374892318039</v>
      </c>
      <c r="FI12" s="234">
        <f>'PADD1 mthly rpt'!FI12+'PADD2 mthly rpt'!FI12+'PADD3 mthly rpt'!FI12+'PADD4 mthly rpt'!FI12+'PADD5 mthly rpt'!FI12</f>
        <v>35512.298244672944</v>
      </c>
      <c r="FJ12" s="234">
        <f>'PADD1 mthly rpt'!FJ12+'PADD2 mthly rpt'!FJ12+'PADD3 mthly rpt'!FJ12+'PADD4 mthly rpt'!FJ12+'PADD5 mthly rpt'!FJ12</f>
        <v>35879.828309460281</v>
      </c>
      <c r="FK12" s="38">
        <f>'PADD1 mthly rpt'!FK12+'PADD2 mthly rpt'!FK12+'PADD3 mthly rpt'!FK12+'PADD4 mthly rpt'!FK12+'PADD5 mthly rpt'!FK12</f>
        <v>36700.200298367301</v>
      </c>
      <c r="FL12" s="38">
        <f>'PADD1 mthly rpt'!FL12+'PADD2 mthly rpt'!FL12+'PADD3 mthly rpt'!FL12+'PADD4 mthly rpt'!FL12+'PADD5 mthly rpt'!FL12</f>
        <v>57942.207474454306</v>
      </c>
      <c r="FM12" s="38">
        <f>'PADD1 mthly rpt'!FM12+'PADD2 mthly rpt'!FM12+'PADD3 mthly rpt'!FM12+'PADD4 mthly rpt'!FM12+'PADD5 mthly rpt'!FM12</f>
        <v>62868.109444024856</v>
      </c>
      <c r="FN12" s="38">
        <f>'PADD1 mthly rpt'!FN12+'PADD2 mthly rpt'!FN12+'PADD3 mthly rpt'!FN12+'PADD4 mthly rpt'!FN12+'PADD5 mthly rpt'!FN12</f>
        <v>65097.474974153331</v>
      </c>
      <c r="FO12" s="38">
        <f>'PADD1 mthly rpt'!FO12+'PADD2 mthly rpt'!FO12+'PADD3 mthly rpt'!FO12+'PADD4 mthly rpt'!FO12+'PADD5 mthly rpt'!FO12</f>
        <v>-35058.022395343083</v>
      </c>
      <c r="FP12" s="38">
        <f>'PADD1 mthly rpt'!FP12+'PADD2 mthly rpt'!FP12+'PADD3 mthly rpt'!FP12+'PADD4 mthly rpt'!FP12+'PADD5 mthly rpt'!FP12</f>
        <v>-35058.022395343083</v>
      </c>
      <c r="FQ12" s="234">
        <f>'PADD1 mthly rpt'!FQ12+'PADD2 mthly rpt'!FQ12+'PADD3 mthly rpt'!FQ12+'PADD4 mthly rpt'!FQ12+'PADD5 mthly rpt'!FQ12</f>
        <v>2.0372681319713593E-10</v>
      </c>
      <c r="FR12" s="38">
        <f>'PADD1 mthly rpt'!FR12+'PADD2 mthly rpt'!FR12+'PADD3 mthly rpt'!FR12+'PADD4 mthly rpt'!FR12+'PADD5 mthly rpt'!FR12</f>
        <v>-2.6193447411060333E-10</v>
      </c>
      <c r="FS12" s="38">
        <f>'PADD1 mthly rpt'!FS12+'PADD2 mthly rpt'!FS12+'PADD3 mthly rpt'!FS12+'PADD4 mthly rpt'!FS12+'PADD5 mthly rpt'!FS12</f>
        <v>-2.0372681319713593E-10</v>
      </c>
      <c r="FT12" s="38">
        <f>'PADD1 mthly rpt'!FT12+'PADD2 mthly rpt'!FT12+'PADD3 mthly rpt'!FT12+'PADD4 mthly rpt'!FT12+'PADD5 mthly rpt'!FT12</f>
        <v>-2.0372681319713593E-10</v>
      </c>
      <c r="FU12" s="38">
        <f>'PADD1 mthly rpt'!FU12+'PADD2 mthly rpt'!FU12+'PADD3 mthly rpt'!FU12+'PADD4 mthly rpt'!FU12+'PADD5 mthly rpt'!FU12</f>
        <v>-2.0372681319713593E-10</v>
      </c>
      <c r="FV12" s="38">
        <f>'PADD1 mthly rpt'!FV12+'PADD2 mthly rpt'!FV12+'PADD3 mthly rpt'!FV12+'PADD4 mthly rpt'!FV12+'PADD5 mthly rpt'!FV12</f>
        <v>-2.0372681319713593E-10</v>
      </c>
      <c r="FW12" s="38">
        <f>'PADD1 mthly rpt'!FW12+'PADD2 mthly rpt'!FW12+'PADD3 mthly rpt'!FW12+'PADD4 mthly rpt'!FW12+'PADD5 mthly rpt'!FW12</f>
        <v>-5408.113959513983</v>
      </c>
      <c r="FX12" s="38">
        <f>'PADD1 mthly rpt'!FX12+'PADD2 mthly rpt'!FX12+'PADD3 mthly rpt'!FX12+'PADD4 mthly rpt'!FX12+'PADD5 mthly rpt'!FX12</f>
        <v>10906.750474409375</v>
      </c>
      <c r="FY12" s="258">
        <f>'PADD1 mthly rpt'!FY12+'PADD2 mthly rpt'!FY12+'PADD3 mthly rpt'!FY12+'PADD4 mthly rpt'!FY12+'PADD5 mthly rpt'!FY12</f>
        <v>-122303.07101257266</v>
      </c>
      <c r="FZ12" s="282">
        <f>'PADD1 mthly rpt'!FZ12+'PADD2 mthly rpt'!FZ12+'PADD3 mthly rpt'!FZ12+'PADD4 mthly rpt'!FZ12+'PADD5 mthly rpt'!FZ12</f>
        <v>-177347.66639093967</v>
      </c>
      <c r="GA12" s="282">
        <f>'PADD1 mthly rpt'!GA12+'PADD2 mthly rpt'!GA12+'PADD3 mthly rpt'!GA12+'PADD4 mthly rpt'!GA12+'PADD5 mthly rpt'!GA12</f>
        <v>-383473.03480678983</v>
      </c>
      <c r="GB12" s="282">
        <f>'PADD1 mthly rpt'!GB12+'PADD2 mthly rpt'!GB12+'PADD3 mthly rpt'!GB12+'PADD4 mthly rpt'!GB12+'PADD5 mthly rpt'!GB12</f>
        <v>-349765.53848531377</v>
      </c>
      <c r="GC12" s="282">
        <f>'PADD1 mthly rpt'!GC12+'PADD2 mthly rpt'!GC12+'PADD3 mthly rpt'!GC12+'PADD4 mthly rpt'!GC12+'PADD5 mthly rpt'!GC12</f>
        <v>-365253.9106593543</v>
      </c>
      <c r="GD12" s="282">
        <f>'PADD1 mthly rpt'!GD12+'PADD2 mthly rpt'!GD12+'PADD3 mthly rpt'!GD12+'PADD4 mthly rpt'!GD12+'PADD5 mthly rpt'!GD12</f>
        <v>-362460.88179479551</v>
      </c>
      <c r="GE12" s="282">
        <f>'PADD1 mthly rpt'!GE12+'PADD2 mthly rpt'!GE12+'PADD3 mthly rpt'!GE12+'PADD4 mthly rpt'!GE12+'PADD5 mthly rpt'!GE12</f>
        <v>-257961.38067088524</v>
      </c>
      <c r="GF12" s="282">
        <f>'PADD1 mthly rpt'!GF12+'PADD2 mthly rpt'!GF12+'PADD3 mthly rpt'!GF12+'PADD4 mthly rpt'!GF12+'PADD5 mthly rpt'!GF12</f>
        <v>-259605.61024710446</v>
      </c>
      <c r="GG12" s="282">
        <f>'PADD1 mthly rpt'!GG12+'PADD2 mthly rpt'!GG12+'PADD3 mthly rpt'!GG12+'PADD4 mthly rpt'!GG12+'PADD5 mthly rpt'!GG12</f>
        <v>-79635.292135918091</v>
      </c>
      <c r="GH12" s="282">
        <f>'PADD1 mthly rpt'!GH12+'PADD2 mthly rpt'!GH12+'PADD3 mthly rpt'!GH12+'PADD4 mthly rpt'!GH12+'PADD5 mthly rpt'!GH12</f>
        <v>590.87755161213863</v>
      </c>
      <c r="GI12" s="282">
        <f>'PADD1 mthly rpt'!GI12+'PADD2 mthly rpt'!GI12+'PADD3 mthly rpt'!GI12+'PADD4 mthly rpt'!GI12+'PADD5 mthly rpt'!GI12</f>
        <v>-14893.323508748232</v>
      </c>
      <c r="GJ12" s="282">
        <f>'PADD1 mthly rpt'!GJ12+'PADD2 mthly rpt'!GJ12+'PADD3 mthly rpt'!GJ12+'PADD4 mthly rpt'!GJ12+'PADD5 mthly rpt'!GJ12</f>
        <v>29625.261934725684</v>
      </c>
      <c r="GK12" s="282">
        <f>'PADD1 mthly rpt'!GK12+'PADD2 mthly rpt'!GK12+'PADD3 mthly rpt'!GK12+'PADD4 mthly rpt'!GK12+'PADD5 mthly rpt'!GK12</f>
        <v>120140.1161141842</v>
      </c>
      <c r="GL12" s="282">
        <f>'PADD1 mthly rpt'!GL12+'PADD2 mthly rpt'!GL12+'PADD3 mthly rpt'!GL12+'PADD4 mthly rpt'!GL12+'PADD5 mthly rpt'!GL12</f>
        <v>2855663.9151102523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256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</row>
    <row r="14" spans="1:194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57">
        <f>'PADD1 mthly rpt'!EM14+'PADD2 mthly rpt'!EM14+'PADD3 mthly rpt'!EM14+'PADD4 mthly rpt'!EM14+'PADD5 mthly rpt'!EM14</f>
        <v>-140225.54326780836</v>
      </c>
      <c r="EN14" s="157">
        <f>'PADD1 mthly rpt'!EN14+'PADD2 mthly rpt'!EN14+'PADD3 mthly rpt'!EN14+'PADD4 mthly rpt'!EN14+'PADD5 mthly rpt'!EN14</f>
        <v>215469.31030070269</v>
      </c>
      <c r="EO14" s="157">
        <f>'PADD1 mthly rpt'!EO14+'PADD2 mthly rpt'!EO14+'PADD3 mthly rpt'!EO14+'PADD4 mthly rpt'!EO14+'PADD5 mthly rpt'!EO14</f>
        <v>187649.83138033171</v>
      </c>
      <c r="EP14" s="176">
        <f>'PADD1 mthly rpt'!EP14+'PADD2 mthly rpt'!EP14+'PADD3 mthly rpt'!EP14+'PADD4 mthly rpt'!EP14+'PADD5 mthly rpt'!EP14</f>
        <v>581602.20640680939</v>
      </c>
      <c r="EQ14" s="176">
        <f>'PADD1 mthly rpt'!EQ14+'PADD2 mthly rpt'!EQ14+'PADD3 mthly rpt'!EQ14+'PADD4 mthly rpt'!EQ14+'PADD5 mthly rpt'!EQ14</f>
        <v>573193.79913099494</v>
      </c>
      <c r="ER14" s="186">
        <f>'PADD1 mthly rpt'!ER14+'PADD2 mthly rpt'!ER14+'PADD3 mthly rpt'!ER14+'PADD4 mthly rpt'!ER14+'PADD5 mthly rpt'!ER14</f>
        <v>373222.10420575022</v>
      </c>
      <c r="ES14" s="186">
        <f>'PADD1 mthly rpt'!ES14+'PADD2 mthly rpt'!ES14+'PADD3 mthly rpt'!ES14+'PADD4 mthly rpt'!ES14+'PADD5 mthly rpt'!ES14</f>
        <v>334968.79328839015</v>
      </c>
      <c r="ET14" s="186">
        <f>'PADD1 mthly rpt'!ET14+'PADD2 mthly rpt'!ET14+'PADD3 mthly rpt'!ET14+'PADD4 mthly rpt'!ET14+'PADD5 mthly rpt'!ET14</f>
        <v>95813.260546141537</v>
      </c>
      <c r="EU14" s="186">
        <f>'PADD1 mthly rpt'!EU14+'PADD2 mthly rpt'!EU14+'PADD3 mthly rpt'!EU14+'PADD4 mthly rpt'!EU14+'PADD5 mthly rpt'!EU14</f>
        <v>-77208.866543594035</v>
      </c>
      <c r="EV14" s="186">
        <f>'PADD1 mthly rpt'!EV14+'PADD2 mthly rpt'!EV14+'PADD3 mthly rpt'!EV14+'PADD4 mthly rpt'!EV14+'PADD5 mthly rpt'!EV14</f>
        <v>-197463.17535696935</v>
      </c>
      <c r="EW14" s="198">
        <f>'PADD1 mthly rpt'!EW14+'PADD2 mthly rpt'!EW14+'PADD3 mthly rpt'!EW14+'PADD4 mthly rpt'!EW14+'PADD5 mthly rpt'!EW14</f>
        <v>-166694.72888103867</v>
      </c>
      <c r="EX14" s="198">
        <f>'PADD1 mthly rpt'!EX14+'PADD2 mthly rpt'!EX14+'PADD3 mthly rpt'!EX14+'PADD4 mthly rpt'!EX14+'PADD5 mthly rpt'!EX14</f>
        <v>-183314.16602541509</v>
      </c>
      <c r="EY14" s="198">
        <f>'PADD1 mthly rpt'!EY14+'PADD2 mthly rpt'!EY14+'PADD3 mthly rpt'!EY14+'PADD4 mthly rpt'!EY14+'PADD5 mthly rpt'!EY14</f>
        <v>66547.320638578472</v>
      </c>
      <c r="EZ14" s="198">
        <f>'PADD1 mthly rpt'!EZ14+'PADD2 mthly rpt'!EZ14+'PADD3 mthly rpt'!EZ14+'PADD4 mthly rpt'!EZ14+'PADD5 mthly rpt'!EZ14</f>
        <v>181194.28921956487</v>
      </c>
      <c r="FA14" s="211">
        <f>'PADD1 mthly rpt'!FA14+'PADD2 mthly rpt'!FA14+'PADD3 mthly rpt'!FA14+'PADD4 mthly rpt'!FA14+'PADD5 mthly rpt'!FA14</f>
        <v>152314.36203633493</v>
      </c>
      <c r="FB14" s="211">
        <f>'PADD1 mthly rpt'!FB14+'PADD2 mthly rpt'!FB14+'PADD3 mthly rpt'!FB14+'PADD4 mthly rpt'!FB14+'PADD5 mthly rpt'!FB14</f>
        <v>274333.40042764263</v>
      </c>
      <c r="FC14" s="221">
        <f>'PADD1 mthly rpt'!FC14+'PADD2 mthly rpt'!FC14+'PADD3 mthly rpt'!FC14+'PADD4 mthly rpt'!FC14+'PADD5 mthly rpt'!FC14</f>
        <v>269685.87325244257</v>
      </c>
      <c r="FD14" s="221">
        <f>'PADD1 mthly rpt'!FD14+'PADD2 mthly rpt'!FD14+'PADD3 mthly rpt'!FD14+'PADD4 mthly rpt'!FD14+'PADD5 mthly rpt'!FD14</f>
        <v>50566.990651605811</v>
      </c>
      <c r="FE14" s="233">
        <f>'PADD1 mthly rpt'!FE14+'PADD2 mthly rpt'!FE14+'PADD3 mthly rpt'!FE14+'PADD4 mthly rpt'!FE14+'PADD5 mthly rpt'!FE14</f>
        <v>-785.53717849466557</v>
      </c>
      <c r="FF14" s="233">
        <f>'PADD1 mthly rpt'!FF14+'PADD2 mthly rpt'!FF14+'PADD3 mthly rpt'!FF14+'PADD4 mthly rpt'!FF14+'PADD5 mthly rpt'!FF14</f>
        <v>-95494.342081918818</v>
      </c>
      <c r="FG14" s="233">
        <f>'PADD1 mthly rpt'!FG14+'PADD2 mthly rpt'!FG14+'PADD3 mthly rpt'!FG14+'PADD4 mthly rpt'!FG14+'PADD5 mthly rpt'!FG14</f>
        <v>-150776.66338610055</v>
      </c>
      <c r="FH14" s="233">
        <f>'PADD1 mthly rpt'!FH14+'PADD2 mthly rpt'!FH14+'PADD3 mthly rpt'!FH14+'PADD4 mthly rpt'!FH14+'PADD5 mthly rpt'!FH14</f>
        <v>-216923.70680559412</v>
      </c>
      <c r="FI14" s="233">
        <f>'PADD1 mthly rpt'!FI14+'PADD2 mthly rpt'!FI14+'PADD3 mthly rpt'!FI14+'PADD4 mthly rpt'!FI14+'PADD5 mthly rpt'!FI14</f>
        <v>-98203.495403838533</v>
      </c>
      <c r="FJ14" s="233">
        <f>'PADD1 mthly rpt'!FJ14+'PADD2 mthly rpt'!FJ14+'PADD3 mthly rpt'!FJ14+'PADD4 mthly rpt'!FJ14+'PADD5 mthly rpt'!FJ14</f>
        <v>-128011.94871818177</v>
      </c>
      <c r="FK14" s="36">
        <f>'PADD1 mthly rpt'!FK14+'PADD2 mthly rpt'!FK14+'PADD3 mthly rpt'!FK14+'PADD4 mthly rpt'!FK14+'PADD5 mthly rpt'!FK14</f>
        <v>-331577.1038511587</v>
      </c>
      <c r="FL14" s="36">
        <f>'PADD1 mthly rpt'!FL14+'PADD2 mthly rpt'!FL14+'PADD3 mthly rpt'!FL14+'PADD4 mthly rpt'!FL14+'PADD5 mthly rpt'!FL14</f>
        <v>-89294.281434778371</v>
      </c>
      <c r="FM14" s="36">
        <f>'PADD1 mthly rpt'!FM14+'PADD2 mthly rpt'!FM14+'PADD3 mthly rpt'!FM14+'PADD4 mthly rpt'!FM14+'PADD5 mthly rpt'!FM14</f>
        <v>14628.57136938566</v>
      </c>
      <c r="FN14" s="36">
        <f>'PADD1 mthly rpt'!FN14+'PADD2 mthly rpt'!FN14+'PADD3 mthly rpt'!FN14+'PADD4 mthly rpt'!FN14+'PADD5 mthly rpt'!FN14</f>
        <v>192842.59288125712</v>
      </c>
      <c r="FO14" s="36">
        <f>'PADD1 mthly rpt'!FO14+'PADD2 mthly rpt'!FO14+'PADD3 mthly rpt'!FO14+'PADD4 mthly rpt'!FO14+'PADD5 mthly rpt'!FO14</f>
        <v>38854.493932877289</v>
      </c>
      <c r="FP14" s="36">
        <f>'PADD1 mthly rpt'!FP14+'PADD2 mthly rpt'!FP14+'PADD3 mthly rpt'!FP14+'PADD4 mthly rpt'!FP14+'PADD5 mthly rpt'!FP14</f>
        <v>13439.399271965034</v>
      </c>
      <c r="FQ14" s="233">
        <f>'PADD1 mthly rpt'!FQ14+'PADD2 mthly rpt'!FQ14+'PADD3 mthly rpt'!FQ14+'PADD4 mthly rpt'!FQ14+'PADD5 mthly rpt'!FQ14</f>
        <v>-158667.75172624009</v>
      </c>
      <c r="FR14" s="36">
        <f>'PADD1 mthly rpt'!FR14+'PADD2 mthly rpt'!FR14+'PADD3 mthly rpt'!FR14+'PADD4 mthly rpt'!FR14+'PADD5 mthly rpt'!FR14</f>
        <v>-172216.14036455139</v>
      </c>
      <c r="FS14" s="36">
        <f>'PADD1 mthly rpt'!FS14+'PADD2 mthly rpt'!FS14+'PADD3 mthly rpt'!FS14+'PADD4 mthly rpt'!FS14+'PADD5 mthly rpt'!FS14</f>
        <v>-239407.04429341841</v>
      </c>
      <c r="FT14" s="36">
        <f>'PADD1 mthly rpt'!FT14+'PADD2 mthly rpt'!FT14+'PADD3 mthly rpt'!FT14+'PADD4 mthly rpt'!FT14+'PADD5 mthly rpt'!FT14</f>
        <v>-165601.40766134014</v>
      </c>
      <c r="FU14" s="36">
        <f>'PADD1 mthly rpt'!FU14+'PADD2 mthly rpt'!FU14+'PADD3 mthly rpt'!FU14+'PADD4 mthly rpt'!FU14+'PADD5 mthly rpt'!FU14</f>
        <v>-199797.85338136647</v>
      </c>
      <c r="FV14" s="36">
        <f>'PADD1 mthly rpt'!FV14+'PADD2 mthly rpt'!FV14+'PADD3 mthly rpt'!FV14+'PADD4 mthly rpt'!FV14+'PADD5 mthly rpt'!FV14</f>
        <v>-284893.49019995186</v>
      </c>
      <c r="FW14" s="36">
        <f>'PADD1 mthly rpt'!FW14+'PADD2 mthly rpt'!FW14+'PADD3 mthly rpt'!FW14+'PADD4 mthly rpt'!FW14+'PADD5 mthly rpt'!FW14</f>
        <v>-271068.7644036308</v>
      </c>
      <c r="FX14" s="36">
        <f>'PADD1 mthly rpt'!FX14+'PADD2 mthly rpt'!FX14+'PADD3 mthly rpt'!FX14+'PADD4 mthly rpt'!FX14+'PADD5 mthly rpt'!FX14</f>
        <v>-92448.458972358727</v>
      </c>
      <c r="FY14" s="257">
        <f>'PADD1 mthly rpt'!FY14+'PADD2 mthly rpt'!FY14+'PADD3 mthly rpt'!FY14+'PADD4 mthly rpt'!FY14+'PADD5 mthly rpt'!FY14</f>
        <v>265918.66513073025</v>
      </c>
      <c r="FZ14" s="281">
        <f>'PADD1 mthly rpt'!FZ14+'PADD2 mthly rpt'!FZ14+'PADD3 mthly rpt'!FZ14+'PADD4 mthly rpt'!FZ14+'PADD5 mthly rpt'!FZ14</f>
        <v>104610.21136926008</v>
      </c>
      <c r="GA14" s="281">
        <f>'PADD1 mthly rpt'!GA14+'PADD2 mthly rpt'!GA14+'PADD3 mthly rpt'!GA14+'PADD4 mthly rpt'!GA14+'PADD5 mthly rpt'!GA14</f>
        <v>175082.40891351062</v>
      </c>
      <c r="GB14" s="281">
        <f>'PADD1 mthly rpt'!GB14+'PADD2 mthly rpt'!GB14+'PADD3 mthly rpt'!GB14+'PADD4 mthly rpt'!GB14+'PADD5 mthly rpt'!GB14</f>
        <v>455815.80351420969</v>
      </c>
      <c r="GC14" s="281">
        <f>'PADD1 mthly rpt'!GC14+'PADD2 mthly rpt'!GC14+'PADD3 mthly rpt'!GC14+'PADD4 mthly rpt'!GC14+'PADD5 mthly rpt'!GC14</f>
        <v>296990.44350818847</v>
      </c>
      <c r="GD14" s="281">
        <f>'PADD1 mthly rpt'!GD14+'PADD2 mthly rpt'!GD14+'PADD3 mthly rpt'!GD14+'PADD4 mthly rpt'!GD14+'PADD5 mthly rpt'!GD14</f>
        <v>137260.04795412725</v>
      </c>
      <c r="GE14" s="281">
        <f>'PADD1 mthly rpt'!GE14+'PADD2 mthly rpt'!GE14+'PADD3 mthly rpt'!GE14+'PADD4 mthly rpt'!GE14+'PADD5 mthly rpt'!GE14</f>
        <v>-113888.03630164679</v>
      </c>
      <c r="GF14" s="281">
        <f>'PADD1 mthly rpt'!GF14+'PADD2 mthly rpt'!GF14+'PADD3 mthly rpt'!GF14+'PADD4 mthly rpt'!GF14+'PADD5 mthly rpt'!GF14</f>
        <v>-216765.07000770071</v>
      </c>
      <c r="GG14" s="281">
        <f>'PADD1 mthly rpt'!GG14+'PADD2 mthly rpt'!GG14+'PADD3 mthly rpt'!GG14+'PADD4 mthly rpt'!GG14+'PADD5 mthly rpt'!GG14</f>
        <v>-355555.87538766721</v>
      </c>
      <c r="GH14" s="281">
        <f>'PADD1 mthly rpt'!GH14+'PADD2 mthly rpt'!GH14+'PADD3 mthly rpt'!GH14+'PADD4 mthly rpt'!GH14+'PADD5 mthly rpt'!GH14</f>
        <v>-251011.7342277483</v>
      </c>
      <c r="GI14" s="281">
        <f>'PADD1 mthly rpt'!GI14+'PADD2 mthly rpt'!GI14+'PADD3 mthly rpt'!GI14+'PADD4 mthly rpt'!GI14+'PADD5 mthly rpt'!GI14</f>
        <v>-244830.80512826971</v>
      </c>
      <c r="GJ14" s="281">
        <f>'PADD1 mthly rpt'!GJ14+'PADD2 mthly rpt'!GJ14+'PADD3 mthly rpt'!GJ14+'PADD4 mthly rpt'!GJ14+'PADD5 mthly rpt'!GJ14</f>
        <v>133489.53205054189</v>
      </c>
      <c r="GK14" s="281">
        <f>'PADD1 mthly rpt'!GK14+'PADD2 mthly rpt'!GK14+'PADD3 mthly rpt'!GK14+'PADD4 mthly rpt'!GK14+'PADD5 mthly rpt'!GK14</f>
        <v>67493.695009637595</v>
      </c>
      <c r="GL14" s="281">
        <f>'PADD1 mthly rpt'!GL14+'PADD2 mthly rpt'!GL14+'PADD3 mthly rpt'!GL14+'PADD4 mthly rpt'!GL14+'PADD5 mthly rpt'!GL14</f>
        <v>130846.2228720869</v>
      </c>
    </row>
    <row r="15" spans="1:194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57">
        <f>'PADD1 mthly rpt'!EM15+'PADD2 mthly rpt'!EM15+'PADD3 mthly rpt'!EM15+'PADD4 mthly rpt'!EM15+'PADD5 mthly rpt'!EM15</f>
        <v>-124148.23470721865</v>
      </c>
      <c r="EN15" s="157">
        <f>'PADD1 mthly rpt'!EN15+'PADD2 mthly rpt'!EN15+'PADD3 mthly rpt'!EN15+'PADD4 mthly rpt'!EN15+'PADD5 mthly rpt'!EN15</f>
        <v>340612.05788084271</v>
      </c>
      <c r="EO15" s="157">
        <f>'PADD1 mthly rpt'!EO15+'PADD2 mthly rpt'!EO15+'PADD3 mthly rpt'!EO15+'PADD4 mthly rpt'!EO15+'PADD5 mthly rpt'!EO15</f>
        <v>163219.98165016208</v>
      </c>
      <c r="EP15" s="176">
        <f>'PADD1 mthly rpt'!EP15+'PADD2 mthly rpt'!EP15+'PADD3 mthly rpt'!EP15+'PADD4 mthly rpt'!EP15+'PADD5 mthly rpt'!EP15</f>
        <v>348446.25991906598</v>
      </c>
      <c r="EQ15" s="176">
        <f>'PADD1 mthly rpt'!EQ15+'PADD2 mthly rpt'!EQ15+'PADD3 mthly rpt'!EQ15+'PADD4 mthly rpt'!EQ15+'PADD5 mthly rpt'!EQ15</f>
        <v>139386.683220746</v>
      </c>
      <c r="ER15" s="186">
        <f>'PADD1 mthly rpt'!ER15+'PADD2 mthly rpt'!ER15+'PADD3 mthly rpt'!ER15+'PADD4 mthly rpt'!ER15+'PADD5 mthly rpt'!ER15</f>
        <v>28267.43406387241</v>
      </c>
      <c r="ES15" s="186">
        <f>'PADD1 mthly rpt'!ES15+'PADD2 mthly rpt'!ES15+'PADD3 mthly rpt'!ES15+'PADD4 mthly rpt'!ES15+'PADD5 mthly rpt'!ES15</f>
        <v>421019.04376511776</v>
      </c>
      <c r="ET15" s="186">
        <f>'PADD1 mthly rpt'!ET15+'PADD2 mthly rpt'!ET15+'PADD3 mthly rpt'!ET15+'PADD4 mthly rpt'!ET15+'PADD5 mthly rpt'!ET15</f>
        <v>294765.47168032412</v>
      </c>
      <c r="EU15" s="186">
        <f>'PADD1 mthly rpt'!EU15+'PADD2 mthly rpt'!EU15+'PADD3 mthly rpt'!EU15+'PADD4 mthly rpt'!EU15+'PADD5 mthly rpt'!EU15</f>
        <v>16227.209624445833</v>
      </c>
      <c r="EV15" s="186">
        <f>'PADD1 mthly rpt'!EV15+'PADD2 mthly rpt'!EV15+'PADD3 mthly rpt'!EV15+'PADD4 mthly rpt'!EV15+'PADD5 mthly rpt'!EV15</f>
        <v>4634.0038144072751</v>
      </c>
      <c r="EW15" s="198">
        <f>'PADD1 mthly rpt'!EW15+'PADD2 mthly rpt'!EW15+'PADD3 mthly rpt'!EW15+'PADD4 mthly rpt'!EW15+'PADD5 mthly rpt'!EW15</f>
        <v>-38694.075885107544</v>
      </c>
      <c r="EX15" s="198">
        <f>'PADD1 mthly rpt'!EX15+'PADD2 mthly rpt'!EX15+'PADD3 mthly rpt'!EX15+'PADD4 mthly rpt'!EX15+'PADD5 mthly rpt'!EX15</f>
        <v>-111967.48703410194</v>
      </c>
      <c r="EY15" s="198">
        <f>'PADD1 mthly rpt'!EY15+'PADD2 mthly rpt'!EY15+'PADD3 mthly rpt'!EY15+'PADD4 mthly rpt'!EY15+'PADD5 mthly rpt'!EY15</f>
        <v>206772.86390638683</v>
      </c>
      <c r="EZ15" s="198">
        <f>'PADD1 mthly rpt'!EZ15+'PADD2 mthly rpt'!EZ15+'PADD3 mthly rpt'!EZ15+'PADD4 mthly rpt'!EZ15+'PADD5 mthly rpt'!EZ15</f>
        <v>-34275.021081137849</v>
      </c>
      <c r="FA15" s="211">
        <f>'PADD1 mthly rpt'!FA15+'PADD2 mthly rpt'!FA15+'PADD3 mthly rpt'!FA15+'PADD4 mthly rpt'!FA15+'PADD5 mthly rpt'!FA15</f>
        <v>-35335.469343996796</v>
      </c>
      <c r="FB15" s="211">
        <f>'PADD1 mthly rpt'!FB15+'PADD2 mthly rpt'!FB15+'PADD3 mthly rpt'!FB15+'PADD4 mthly rpt'!FB15+'PADD5 mthly rpt'!FB15</f>
        <v>-307268.80597916659</v>
      </c>
      <c r="FC15" s="221">
        <f>'PADD1 mthly rpt'!FC15+'PADD2 mthly rpt'!FC15+'PADD3 mthly rpt'!FC15+'PADD4 mthly rpt'!FC15+'PADD5 mthly rpt'!FC15</f>
        <v>-303507.92587855249</v>
      </c>
      <c r="FD15" s="221">
        <f>'PADD1 mthly rpt'!FD15+'PADD2 mthly rpt'!FD15+'PADD3 mthly rpt'!FD15+'PADD4 mthly rpt'!FD15+'PADD5 mthly rpt'!FD15</f>
        <v>-322655.11355414434</v>
      </c>
      <c r="FE15" s="233">
        <f>'PADD1 mthly rpt'!FE15+'PADD2 mthly rpt'!FE15+'PADD3 mthly rpt'!FE15+'PADD4 mthly rpt'!FE15+'PADD5 mthly rpt'!FE15</f>
        <v>-335754.33046688477</v>
      </c>
      <c r="FF15" s="233">
        <f>'PADD1 mthly rpt'!FF15+'PADD2 mthly rpt'!FF15+'PADD3 mthly rpt'!FF15+'PADD4 mthly rpt'!FF15+'PADD5 mthly rpt'!FF15</f>
        <v>-191307.60262806035</v>
      </c>
      <c r="FG15" s="233">
        <f>'PADD1 mthly rpt'!FG15+'PADD2 mthly rpt'!FG15+'PADD3 mthly rpt'!FG15+'PADD4 mthly rpt'!FG15+'PADD5 mthly rpt'!FG15</f>
        <v>-73567.796842506505</v>
      </c>
      <c r="FH15" s="233">
        <f>'PADD1 mthly rpt'!FH15+'PADD2 mthly rpt'!FH15+'PADD3 mthly rpt'!FH15+'PADD4 mthly rpt'!FH15+'PADD5 mthly rpt'!FH15</f>
        <v>-19460.531448624795</v>
      </c>
      <c r="FI15" s="233">
        <f>'PADD1 mthly rpt'!FI15+'PADD2 mthly rpt'!FI15+'PADD3 mthly rpt'!FI15+'PADD4 mthly rpt'!FI15+'PADD5 mthly rpt'!FI15</f>
        <v>68491.233477200149</v>
      </c>
      <c r="FJ15" s="233">
        <f>'PADD1 mthly rpt'!FJ15+'PADD2 mthly rpt'!FJ15+'PADD3 mthly rpt'!FJ15+'PADD4 mthly rpt'!FJ15+'PADD5 mthly rpt'!FJ15</f>
        <v>55302.217307233339</v>
      </c>
      <c r="FK15" s="36">
        <f>'PADD1 mthly rpt'!FK15+'PADD2 mthly rpt'!FK15+'PADD3 mthly rpt'!FK15+'PADD4 mthly rpt'!FK15+'PADD5 mthly rpt'!FK15</f>
        <v>-398124.42448973714</v>
      </c>
      <c r="FL15" s="36">
        <f>'PADD1 mthly rpt'!FL15+'PADD2 mthly rpt'!FL15+'PADD3 mthly rpt'!FL15+'PADD4 mthly rpt'!FL15+'PADD5 mthly rpt'!FL15</f>
        <v>-270488.57065434323</v>
      </c>
      <c r="FM15" s="36">
        <f>'PADD1 mthly rpt'!FM15+'PADD2 mthly rpt'!FM15+'PADD3 mthly rpt'!FM15+'PADD4 mthly rpt'!FM15+'PADD5 mthly rpt'!FM15</f>
        <v>-137685.79066694924</v>
      </c>
      <c r="FN15" s="36">
        <f>'PADD1 mthly rpt'!FN15+'PADD2 mthly rpt'!FN15+'PADD3 mthly rpt'!FN15+'PADD4 mthly rpt'!FN15+'PADD5 mthly rpt'!FN15</f>
        <v>-81490.807546385535</v>
      </c>
      <c r="FO15" s="36">
        <f>'PADD1 mthly rpt'!FO15+'PADD2 mthly rpt'!FO15+'PADD3 mthly rpt'!FO15+'PADD4 mthly rpt'!FO15+'PADD5 mthly rpt'!FO15</f>
        <v>-230831.37931956525</v>
      </c>
      <c r="FP15" s="36">
        <f>'PADD1 mthly rpt'!FP15+'PADD2 mthly rpt'!FP15+'PADD3 mthly rpt'!FP15+'PADD4 mthly rpt'!FP15+'PADD5 mthly rpt'!FP15</f>
        <v>-37127.591379640784</v>
      </c>
      <c r="FQ15" s="233">
        <f>'PADD1 mthly rpt'!FQ15+'PADD2 mthly rpt'!FQ15+'PADD3 mthly rpt'!FQ15+'PADD4 mthly rpt'!FQ15+'PADD5 mthly rpt'!FQ15</f>
        <v>-157882.21454774542</v>
      </c>
      <c r="FR15" s="36">
        <f>'PADD1 mthly rpt'!FR15+'PADD2 mthly rpt'!FR15+'PADD3 mthly rpt'!FR15+'PADD4 mthly rpt'!FR15+'PADD5 mthly rpt'!FR15</f>
        <v>-76721.798282632575</v>
      </c>
      <c r="FS15" s="36">
        <f>'PADD1 mthly rpt'!FS15+'PADD2 mthly rpt'!FS15+'PADD3 mthly rpt'!FS15+'PADD4 mthly rpt'!FS15+'PADD5 mthly rpt'!FS15</f>
        <v>-88630.380907317871</v>
      </c>
      <c r="FT15" s="36">
        <f>'PADD1 mthly rpt'!FT15+'PADD2 mthly rpt'!FT15+'PADD3 mthly rpt'!FT15+'PADD4 mthly rpt'!FT15+'PADD5 mthly rpt'!FT15</f>
        <v>51322.299144254022</v>
      </c>
      <c r="FU15" s="36">
        <f>'PADD1 mthly rpt'!FU15+'PADD2 mthly rpt'!FU15+'PADD3 mthly rpt'!FU15+'PADD4 mthly rpt'!FU15+'PADD5 mthly rpt'!FU15</f>
        <v>-101594.35797752794</v>
      </c>
      <c r="FV15" s="36">
        <f>'PADD1 mthly rpt'!FV15+'PADD2 mthly rpt'!FV15+'PADD3 mthly rpt'!FV15+'PADD4 mthly rpt'!FV15+'PADD5 mthly rpt'!FV15</f>
        <v>-156881.54148177011</v>
      </c>
      <c r="FW15" s="36">
        <f>'PADD1 mthly rpt'!FW15+'PADD2 mthly rpt'!FW15+'PADD3 mthly rpt'!FW15+'PADD4 mthly rpt'!FW15+'PADD5 mthly rpt'!FW15</f>
        <v>60508.339447527833</v>
      </c>
      <c r="FX15" s="36">
        <f>'PADD1 mthly rpt'!FX15+'PADD2 mthly rpt'!FX15+'PADD3 mthly rpt'!FX15+'PADD4 mthly rpt'!FX15+'PADD5 mthly rpt'!FX15</f>
        <v>-3154.1775375803554</v>
      </c>
      <c r="FY15" s="257">
        <f>'PADD1 mthly rpt'!FY15+'PADD2 mthly rpt'!FY15+'PADD3 mthly rpt'!FY15+'PADD4 mthly rpt'!FY15+'PADD5 mthly rpt'!FY15</f>
        <v>251290.09376134461</v>
      </c>
      <c r="FZ15" s="281">
        <f>'PADD1 mthly rpt'!FZ15+'PADD2 mthly rpt'!FZ15+'PADD3 mthly rpt'!FZ15+'PADD4 mthly rpt'!FZ15+'PADD5 mthly rpt'!FZ15</f>
        <v>-88232.381511997053</v>
      </c>
      <c r="GA15" s="281">
        <f>'PADD1 mthly rpt'!GA15+'PADD2 mthly rpt'!GA15+'PADD3 mthly rpt'!GA15+'PADD4 mthly rpt'!GA15+'PADD5 mthly rpt'!GA15</f>
        <v>136227.9149806333</v>
      </c>
      <c r="GB15" s="281">
        <f>'PADD1 mthly rpt'!GB15+'PADD2 mthly rpt'!GB15+'PADD3 mthly rpt'!GB15+'PADD4 mthly rpt'!GB15+'PADD5 mthly rpt'!GB15</f>
        <v>442376.40424224467</v>
      </c>
      <c r="GC15" s="281">
        <f>'PADD1 mthly rpt'!GC15+'PADD2 mthly rpt'!GC15+'PADD3 mthly rpt'!GC15+'PADD4 mthly rpt'!GC15+'PADD5 mthly rpt'!GC15</f>
        <v>455658.19523442851</v>
      </c>
      <c r="GD15" s="281">
        <f>'PADD1 mthly rpt'!GD15+'PADD2 mthly rpt'!GD15+'PADD3 mthly rpt'!GD15+'PADD4 mthly rpt'!GD15+'PADD5 mthly rpt'!GD15</f>
        <v>309476.18831867859</v>
      </c>
      <c r="GE15" s="281">
        <f>'PADD1 mthly rpt'!GE15+'PADD2 mthly rpt'!GE15+'PADD3 mthly rpt'!GE15+'PADD4 mthly rpt'!GE15+'PADD5 mthly rpt'!GE15</f>
        <v>125519.00799177162</v>
      </c>
      <c r="GF15" s="281">
        <f>'PADD1 mthly rpt'!GF15+'PADD2 mthly rpt'!GF15+'PADD3 mthly rpt'!GF15+'PADD4 mthly rpt'!GF15+'PADD5 mthly rpt'!GF15</f>
        <v>-51163.662346360579</v>
      </c>
      <c r="GG15" s="281">
        <f>'PADD1 mthly rpt'!GG15+'PADD2 mthly rpt'!GG15+'PADD3 mthly rpt'!GG15+'PADD4 mthly rpt'!GG15+'PADD5 mthly rpt'!GG15</f>
        <v>-155758.02200630071</v>
      </c>
      <c r="GH15" s="281">
        <f>'PADD1 mthly rpt'!GH15+'PADD2 mthly rpt'!GH15+'PADD3 mthly rpt'!GH15+'PADD4 mthly rpt'!GH15+'PADD5 mthly rpt'!GH15</f>
        <v>33881.75597220358</v>
      </c>
      <c r="GI15" s="281">
        <f>'PADD1 mthly rpt'!GI15+'PADD2 mthly rpt'!GI15+'PADD3 mthly rpt'!GI15+'PADD4 mthly rpt'!GI15+'PADD5 mthly rpt'!GI15</f>
        <v>26237.959275361143</v>
      </c>
      <c r="GJ15" s="281">
        <f>'PADD1 mthly rpt'!GJ15+'PADD2 mthly rpt'!GJ15+'PADD3 mthly rpt'!GJ15+'PADD4 mthly rpt'!GJ15+'PADD5 mthly rpt'!GJ15</f>
        <v>225937.99102290062</v>
      </c>
      <c r="GK15" s="281">
        <f>'PADD1 mthly rpt'!GK15+'PADD2 mthly rpt'!GK15+'PADD3 mthly rpt'!GK15+'PADD4 mthly rpt'!GK15+'PADD5 mthly rpt'!GK15</f>
        <v>-198424.97012109269</v>
      </c>
      <c r="GL15" s="281">
        <f>'PADD1 mthly rpt'!GL15+'PADD2 mthly rpt'!GL15+'PADD3 mthly rpt'!GL15+'PADD4 mthly rpt'!GL15+'PADD5 mthly rpt'!GL15</f>
        <v>26236.011502826812</v>
      </c>
    </row>
    <row r="16" spans="1:194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57">
        <f>'PADD1 mthly rpt'!EM16+'PADD2 mthly rpt'!EM16+'PADD3 mthly rpt'!EM16+'PADD4 mthly rpt'!EM16+'PADD5 mthly rpt'!EM16</f>
        <v>-59340.926587942653</v>
      </c>
      <c r="EN16" s="157">
        <f>'PADD1 mthly rpt'!EN16+'PADD2 mthly rpt'!EN16+'PADD3 mthly rpt'!EN16+'PADD4 mthly rpt'!EN16+'PADD5 mthly rpt'!EN16</f>
        <v>237429.87382219336</v>
      </c>
      <c r="EO16" s="157">
        <f>'PADD1 mthly rpt'!EO16+'PADD2 mthly rpt'!EO16+'PADD3 mthly rpt'!EO16+'PADD4 mthly rpt'!EO16+'PADD5 mthly rpt'!EO16</f>
        <v>145016.34900187774</v>
      </c>
      <c r="EP16" s="176">
        <f>'PADD1 mthly rpt'!EP16+'PADD2 mthly rpt'!EP16+'PADD3 mthly rpt'!EP16+'PADD4 mthly rpt'!EP16+'PADD5 mthly rpt'!EP16</f>
        <v>422631.46435717592</v>
      </c>
      <c r="EQ16" s="176">
        <f>'PADD1 mthly rpt'!EQ16+'PADD2 mthly rpt'!EQ16+'PADD3 mthly rpt'!EQ16+'PADD4 mthly rpt'!EQ16+'PADD5 mthly rpt'!EQ16</f>
        <v>325783.73683022865</v>
      </c>
      <c r="ER16" s="186">
        <f>'PADD1 mthly rpt'!ER16+'PADD2 mthly rpt'!ER16+'PADD3 mthly rpt'!ER16+'PADD4 mthly rpt'!ER16+'PADD5 mthly rpt'!ER16</f>
        <v>186606.37655898611</v>
      </c>
      <c r="ES16" s="186">
        <f>'PADD1 mthly rpt'!ES16+'PADD2 mthly rpt'!ES16+'PADD3 mthly rpt'!ES16+'PADD4 mthly rpt'!ES16+'PADD5 mthly rpt'!ES16</f>
        <v>385503.50854307727</v>
      </c>
      <c r="ET16" s="186">
        <f>'PADD1 mthly rpt'!ET16+'PADD2 mthly rpt'!ET16+'PADD3 mthly rpt'!ET16+'PADD4 mthly rpt'!ET16+'PADD5 mthly rpt'!ET16</f>
        <v>254901.43051747652</v>
      </c>
      <c r="EU16" s="186">
        <f>'PADD1 mthly rpt'!EU16+'PADD2 mthly rpt'!EU16+'PADD3 mthly rpt'!EU16+'PADD4 mthly rpt'!EU16+'PADD5 mthly rpt'!EU16</f>
        <v>90231.658720341453</v>
      </c>
      <c r="EV16" s="186">
        <f>'PADD1 mthly rpt'!EV16+'PADD2 mthly rpt'!EV16+'PADD3 mthly rpt'!EV16+'PADD4 mthly rpt'!EV16+'PADD5 mthly rpt'!EV16</f>
        <v>11259.387436692537</v>
      </c>
      <c r="EW16" s="198">
        <f>'PADD1 mthly rpt'!EW16+'PADD2 mthly rpt'!EW16+'PADD3 mthly rpt'!EW16+'PADD4 mthly rpt'!EW16+'PADD5 mthly rpt'!EW16</f>
        <v>14922.024920227619</v>
      </c>
      <c r="EX16" s="198">
        <f>'PADD1 mthly rpt'!EX16+'PADD2 mthly rpt'!EX16+'PADD3 mthly rpt'!EX16+'PADD4 mthly rpt'!EX16+'PADD5 mthly rpt'!EX16</f>
        <v>-19712.677717873354</v>
      </c>
      <c r="EY16" s="198">
        <f>'PADD1 mthly rpt'!EY16+'PADD2 mthly rpt'!EY16+'PADD3 mthly rpt'!EY16+'PADD4 mthly rpt'!EY16+'PADD5 mthly rpt'!EY16</f>
        <v>161469.24523446226</v>
      </c>
      <c r="EZ16" s="198">
        <f>'PADD1 mthly rpt'!EZ16+'PADD2 mthly rpt'!EZ16+'PADD3 mthly rpt'!EZ16+'PADD4 mthly rpt'!EZ16+'PADD5 mthly rpt'!EZ16</f>
        <v>138983.39309918261</v>
      </c>
      <c r="FA16" s="211">
        <f>'PADD1 mthly rpt'!FA16+'PADD2 mthly rpt'!FA16+'PADD3 mthly rpt'!FA16+'PADD4 mthly rpt'!FA16+'PADD5 mthly rpt'!FA16</f>
        <v>76585.03859799105</v>
      </c>
      <c r="FB16" s="211">
        <f>'PADD1 mthly rpt'!FB16+'PADD2 mthly rpt'!FB16+'PADD3 mthly rpt'!FB16+'PADD4 mthly rpt'!FB16+'PADD5 mthly rpt'!FB16</f>
        <v>12852.904916719875</v>
      </c>
      <c r="FC16" s="221">
        <f>'PADD1 mthly rpt'!FC16+'PADD2 mthly rpt'!FC16+'PADD3 mthly rpt'!FC16+'PADD4 mthly rpt'!FC16+'PADD5 mthly rpt'!FC16</f>
        <v>-68072.216539224828</v>
      </c>
      <c r="FD16" s="221">
        <f>'PADD1 mthly rpt'!FD16+'PADD2 mthly rpt'!FD16+'PADD3 mthly rpt'!FD16+'PADD4 mthly rpt'!FD16+'PADD5 mthly rpt'!FD16</f>
        <v>-195332.63531819242</v>
      </c>
      <c r="FE16" s="233">
        <f>'PADD1 mthly rpt'!FE16+'PADD2 mthly rpt'!FE16+'PADD3 mthly rpt'!FE16+'PADD4 mthly rpt'!FE16+'PADD5 mthly rpt'!FE16</f>
        <v>-33951.263129990904</v>
      </c>
      <c r="FF16" s="233">
        <f>'PADD1 mthly rpt'!FF16+'PADD2 mthly rpt'!FF16+'PADD3 mthly rpt'!FF16+'PADD4 mthly rpt'!FF16+'PADD5 mthly rpt'!FF16</f>
        <v>10974.008201378705</v>
      </c>
      <c r="FG16" s="233">
        <f>'PADD1 mthly rpt'!FG16+'PADD2 mthly rpt'!FG16+'PADD3 mthly rpt'!FG16+'PADD4 mthly rpt'!FG16+'PADD5 mthly rpt'!FG16</f>
        <v>-14202.769459055562</v>
      </c>
      <c r="FH16" s="233">
        <f>'PADD1 mthly rpt'!FH16+'PADD2 mthly rpt'!FH16+'PADD3 mthly rpt'!FH16+'PADD4 mthly rpt'!FH16+'PADD5 mthly rpt'!FH16</f>
        <v>-6208.045811941698</v>
      </c>
      <c r="FI16" s="233">
        <f>'PADD1 mthly rpt'!FI16+'PADD2 mthly rpt'!FI16+'PADD3 mthly rpt'!FI16+'PADD4 mthly rpt'!FI16+'PADD5 mthly rpt'!FI16</f>
        <v>83969.784818347995</v>
      </c>
      <c r="FJ16" s="233">
        <f>'PADD1 mthly rpt'!FJ16+'PADD2 mthly rpt'!FJ16+'PADD3 mthly rpt'!FJ16+'PADD4 mthly rpt'!FJ16+'PADD5 mthly rpt'!FJ16</f>
        <v>52213.810728377401</v>
      </c>
      <c r="FK16" s="36">
        <f>'PADD1 mthly rpt'!FK16+'PADD2 mthly rpt'!FK16+'PADD3 mthly rpt'!FK16+'PADD4 mthly rpt'!FK16+'PADD5 mthly rpt'!FK16</f>
        <v>-272707.20410458324</v>
      </c>
      <c r="FL16" s="36">
        <f>'PADD1 mthly rpt'!FL16+'PADD2 mthly rpt'!FL16+'PADD3 mthly rpt'!FL16+'PADD4 mthly rpt'!FL16+'PADD5 mthly rpt'!FL16</f>
        <v>-178131.42041804249</v>
      </c>
      <c r="FM16" s="36">
        <f>'PADD1 mthly rpt'!FM16+'PADD2 mthly rpt'!FM16+'PADD3 mthly rpt'!FM16+'PADD4 mthly rpt'!FM16+'PADD5 mthly rpt'!FM16</f>
        <v>-89345.492999515831</v>
      </c>
      <c r="FN16" s="36">
        <f>'PADD1 mthly rpt'!FN16+'PADD2 mthly rpt'!FN16+'PADD3 mthly rpt'!FN16+'PADD4 mthly rpt'!FN16+'PADD5 mthly rpt'!FN16</f>
        <v>-101657.04165477054</v>
      </c>
      <c r="FO16" s="36">
        <f>'PADD1 mthly rpt'!FO16+'PADD2 mthly rpt'!FO16+'PADD3 mthly rpt'!FO16+'PADD4 mthly rpt'!FO16+'PADD5 mthly rpt'!FO16</f>
        <v>-301177.53900920996</v>
      </c>
      <c r="FP16" s="36">
        <f>'PADD1 mthly rpt'!FP16+'PADD2 mthly rpt'!FP16+'PADD3 mthly rpt'!FP16+'PADD4 mthly rpt'!FP16+'PADD5 mthly rpt'!FP16</f>
        <v>-212252.48714183291</v>
      </c>
      <c r="FQ16" s="233">
        <f>'PADD1 mthly rpt'!FQ16+'PADD2 mthly rpt'!FQ16+'PADD3 mthly rpt'!FQ16+'PADD4 mthly rpt'!FQ16+'PADD5 mthly rpt'!FQ16</f>
        <v>-172863.85049090246</v>
      </c>
      <c r="FR16" s="36">
        <f>'PADD1 mthly rpt'!FR16+'PADD2 mthly rpt'!FR16+'PADD3 mthly rpt'!FR16+'PADD4 mthly rpt'!FR16+'PADD5 mthly rpt'!FR16</f>
        <v>-67977.359571752182</v>
      </c>
      <c r="FS16" s="36">
        <f>'PADD1 mthly rpt'!FS16+'PADD2 mthly rpt'!FS16+'PADD3 mthly rpt'!FS16+'PADD4 mthly rpt'!FS16+'PADD5 mthly rpt'!FS16</f>
        <v>-102234.49452079998</v>
      </c>
      <c r="FT16" s="36">
        <f>'PADD1 mthly rpt'!FT16+'PADD2 mthly rpt'!FT16+'PADD3 mthly rpt'!FT16+'PADD4 mthly rpt'!FT16+'PADD5 mthly rpt'!FT16</f>
        <v>51843.388307639485</v>
      </c>
      <c r="FU16" s="36">
        <f>'PADD1 mthly rpt'!FU16+'PADD2 mthly rpt'!FU16+'PADD3 mthly rpt'!FU16+'PADD4 mthly rpt'!FU16+'PADD5 mthly rpt'!FU16</f>
        <v>-18503.259363358717</v>
      </c>
      <c r="FV16" s="36">
        <f>'PADD1 mthly rpt'!FV16+'PADD2 mthly rpt'!FV16+'PADD3 mthly rpt'!FV16+'PADD4 mthly rpt'!FV16+'PADD5 mthly rpt'!FV16</f>
        <v>-107019.96414633869</v>
      </c>
      <c r="FW16" s="36">
        <f>'PADD1 mthly rpt'!FW16+'PADD2 mthly rpt'!FW16+'PADD3 mthly rpt'!FW16+'PADD4 mthly rpt'!FW16+'PADD5 mthly rpt'!FW16</f>
        <v>-160080.75947522395</v>
      </c>
      <c r="FX16" s="36">
        <f>'PADD1 mthly rpt'!FX16+'PADD2 mthly rpt'!FX16+'PADD3 mthly rpt'!FX16+'PADD4 mthly rpt'!FX16+'PADD5 mthly rpt'!FX16</f>
        <v>-138252.3216020028</v>
      </c>
      <c r="FY16" s="257">
        <f>'PADD1 mthly rpt'!FY16+'PADD2 mthly rpt'!FY16+'PADD3 mthly rpt'!FY16+'PADD4 mthly rpt'!FY16+'PADD5 mthly rpt'!FY16</f>
        <v>196510.74173230678</v>
      </c>
      <c r="FZ16" s="281">
        <f>'PADD1 mthly rpt'!FZ16+'PADD2 mthly rpt'!FZ16+'PADD3 mthly rpt'!FZ16+'PADD4 mthly rpt'!FZ16+'PADD5 mthly rpt'!FZ16</f>
        <v>-178307.23888580935</v>
      </c>
      <c r="GA16" s="281">
        <f>'PADD1 mthly rpt'!GA16+'PADD2 mthly rpt'!GA16+'PADD3 mthly rpt'!GA16+'PADD4 mthly rpt'!GA16+'PADD5 mthly rpt'!GA16</f>
        <v>-128958.12202359679</v>
      </c>
      <c r="GB16" s="281">
        <f>'PADD1 mthly rpt'!GB16+'PADD2 mthly rpt'!GB16+'PADD3 mthly rpt'!GB16+'PADD4 mthly rpt'!GB16+'PADD5 mthly rpt'!GB16</f>
        <v>243138.79337156928</v>
      </c>
      <c r="GC16" s="281">
        <f>'PADD1 mthly rpt'!GC16+'PADD2 mthly rpt'!GC16+'PADD3 mthly rpt'!GC16+'PADD4 mthly rpt'!GC16+'PADD5 mthly rpt'!GC16</f>
        <v>299655.0427249074</v>
      </c>
      <c r="GD16" s="281">
        <f>'PADD1 mthly rpt'!GD16+'PADD2 mthly rpt'!GD16+'PADD3 mthly rpt'!GD16+'PADD4 mthly rpt'!GD16+'PADD5 mthly rpt'!GD16</f>
        <v>239500.49640416246</v>
      </c>
      <c r="GE16" s="281">
        <f>'PADD1 mthly rpt'!GE16+'PADD2 mthly rpt'!GE16+'PADD3 mthly rpt'!GE16+'PADD4 mthly rpt'!GE16+'PADD5 mthly rpt'!GE16</f>
        <v>32418.621881541963</v>
      </c>
      <c r="GF16" s="281">
        <f>'PADD1 mthly rpt'!GF16+'PADD2 mthly rpt'!GF16+'PADD3 mthly rpt'!GF16+'PADD4 mthly rpt'!GF16+'PADD5 mthly rpt'!GF16</f>
        <v>-24810.164586907769</v>
      </c>
      <c r="GG16" s="281">
        <f>'PADD1 mthly rpt'!GG16+'PADD2 mthly rpt'!GG16+'PADD3 mthly rpt'!GG16+'PADD4 mthly rpt'!GG16+'PADD5 mthly rpt'!GG16</f>
        <v>-186519.41157973299</v>
      </c>
      <c r="GH16" s="281">
        <f>'PADD1 mthly rpt'!GH16+'PADD2 mthly rpt'!GH16+'PADD3 mthly rpt'!GH16+'PADD4 mthly rpt'!GH16+'PADD5 mthly rpt'!GH16</f>
        <v>-71065.142625986453</v>
      </c>
      <c r="GI16" s="281">
        <f>'PADD1 mthly rpt'!GI16+'PADD2 mthly rpt'!GI16+'PADD3 mthly rpt'!GI16+'PADD4 mthly rpt'!GI16+'PADD5 mthly rpt'!GI16</f>
        <v>-106350.52523934789</v>
      </c>
      <c r="GJ16" s="281">
        <f>'PADD1 mthly rpt'!GJ16+'PADD2 mthly rpt'!GJ16+'PADD3 mthly rpt'!GJ16+'PADD4 mthly rpt'!GJ16+'PADD5 mthly rpt'!GJ16</f>
        <v>115533.90974394378</v>
      </c>
      <c r="GK16" s="281">
        <f>'PADD1 mthly rpt'!GK16+'PADD2 mthly rpt'!GK16+'PADD3 mthly rpt'!GK16+'PADD4 mthly rpt'!GK16+'PADD5 mthly rpt'!GK16</f>
        <v>-61494.560919752861</v>
      </c>
      <c r="GL16" s="281">
        <f>'PADD1 mthly rpt'!GL16+'PADD2 mthly rpt'!GL16+'PADD3 mthly rpt'!GL16+'PADD4 mthly rpt'!GL16+'PADD5 mthly rpt'!GL16</f>
        <v>-146462.64864245564</v>
      </c>
    </row>
    <row r="17" spans="1:194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59">
        <f>'PADD1 mthly rpt'!EM17+'PADD2 mthly rpt'!EM17+'PADD3 mthly rpt'!EM17+'PADD4 mthly rpt'!EM17+'PADD5 mthly rpt'!EM17</f>
        <v>0</v>
      </c>
      <c r="EN17" s="159">
        <f>'PADD1 mthly rpt'!EN17+'PADD2 mthly rpt'!EN17+'PADD3 mthly rpt'!EN17+'PADD4 mthly rpt'!EN17+'PADD5 mthly rpt'!EN17</f>
        <v>0</v>
      </c>
      <c r="EO17" s="159">
        <f>'PADD1 mthly rpt'!EO17+'PADD2 mthly rpt'!EO17+'PADD3 mthly rpt'!EO17+'PADD4 mthly rpt'!EO17+'PADD5 mthly rpt'!EO17</f>
        <v>0</v>
      </c>
      <c r="EP17" s="178">
        <f>'PADD1 mthly rpt'!EP17+'PADD2 mthly rpt'!EP17+'PADD3 mthly rpt'!EP17+'PADD4 mthly rpt'!EP17+'PADD5 mthly rpt'!EP17</f>
        <v>0</v>
      </c>
      <c r="EQ17" s="178">
        <f>'PADD1 mthly rpt'!EQ17+'PADD2 mthly rpt'!EQ17+'PADD3 mthly rpt'!EQ17+'PADD4 mthly rpt'!EQ17+'PADD5 mthly rpt'!EQ17</f>
        <v>0</v>
      </c>
      <c r="ER17" s="188">
        <f>'PADD1 mthly rpt'!ER17+'PADD2 mthly rpt'!ER17+'PADD3 mthly rpt'!ER17+'PADD4 mthly rpt'!ER17+'PADD5 mthly rpt'!ER17</f>
        <v>0</v>
      </c>
      <c r="ES17" s="188">
        <f>'PADD1 mthly rpt'!ES17+'PADD2 mthly rpt'!ES17+'PADD3 mthly rpt'!ES17+'PADD4 mthly rpt'!ES17+'PADD5 mthly rpt'!ES17</f>
        <v>0</v>
      </c>
      <c r="ET17" s="188">
        <f>'PADD1 mthly rpt'!ET17+'PADD2 mthly rpt'!ET17+'PADD3 mthly rpt'!ET17+'PADD4 mthly rpt'!ET17+'PADD5 mthly rpt'!ET17</f>
        <v>0</v>
      </c>
      <c r="EU17" s="188">
        <f>'PADD1 mthly rpt'!EU17+'PADD2 mthly rpt'!EU17+'PADD3 mthly rpt'!EU17+'PADD4 mthly rpt'!EU17+'PADD5 mthly rpt'!EU17</f>
        <v>0</v>
      </c>
      <c r="EV17" s="188">
        <f>'PADD1 mthly rpt'!EV17+'PADD2 mthly rpt'!EV17+'PADD3 mthly rpt'!EV17+'PADD4 mthly rpt'!EV17+'PADD5 mthly rpt'!EV17</f>
        <v>0</v>
      </c>
      <c r="EW17" s="200">
        <f>'PADD1 mthly rpt'!EW17+'PADD2 mthly rpt'!EW17+'PADD3 mthly rpt'!EW17+'PADD4 mthly rpt'!EW17+'PADD5 mthly rpt'!EW17</f>
        <v>0</v>
      </c>
      <c r="EX17" s="200">
        <f>'PADD1 mthly rpt'!EX17+'PADD2 mthly rpt'!EX17+'PADD3 mthly rpt'!EX17+'PADD4 mthly rpt'!EX17+'PADD5 mthly rpt'!EX17</f>
        <v>27.559165077924263</v>
      </c>
      <c r="EY17" s="200">
        <f>'PADD1 mthly rpt'!EY17+'PADD2 mthly rpt'!EY17+'PADD3 mthly rpt'!EY17+'PADD4 mthly rpt'!EY17+'PADD5 mthly rpt'!EY17</f>
        <v>569.54526330716908</v>
      </c>
      <c r="EZ17" s="200">
        <f>'PADD1 mthly rpt'!EZ17+'PADD2 mthly rpt'!EZ17+'PADD3 mthly rpt'!EZ17+'PADD4 mthly rpt'!EZ17+'PADD5 mthly rpt'!EZ17</f>
        <v>-1212.1289987806231</v>
      </c>
      <c r="FA17" s="213">
        <f>'PADD1 mthly rpt'!FA17+'PADD2 mthly rpt'!FA17+'PADD3 mthly rpt'!FA17+'PADD4 mthly rpt'!FA17+'PADD5 mthly rpt'!FA17</f>
        <v>160.85441251494922</v>
      </c>
      <c r="FB17" s="213">
        <f>'PADD1 mthly rpt'!FB17+'PADD2 mthly rpt'!FB17+'PADD3 mthly rpt'!FB17+'PADD4 mthly rpt'!FB17+'PADD5 mthly rpt'!FB17</f>
        <v>7308.2902712820214</v>
      </c>
      <c r="FC17" s="223">
        <f>'PADD1 mthly rpt'!FC17+'PADD2 mthly rpt'!FC17+'PADD3 mthly rpt'!FC17+'PADD4 mthly rpt'!FC17+'PADD5 mthly rpt'!FC17</f>
        <v>-31330.277458620956</v>
      </c>
      <c r="FD17" s="223">
        <f>'PADD1 mthly rpt'!FD17+'PADD2 mthly rpt'!FD17+'PADD3 mthly rpt'!FD17+'PADD4 mthly rpt'!FD17+'PADD5 mthly rpt'!FD17</f>
        <v>-34231.317884023592</v>
      </c>
      <c r="FE17" s="235">
        <f>'PADD1 mthly rpt'!FE17+'PADD2 mthly rpt'!FE17+'PADD3 mthly rpt'!FE17+'PADD4 mthly rpt'!FE17+'PADD5 mthly rpt'!FE17</f>
        <v>-32130.567578856222</v>
      </c>
      <c r="FF17" s="235">
        <f>'PADD1 mthly rpt'!FF17+'PADD2 mthly rpt'!FF17+'PADD3 mthly rpt'!FF17+'PADD4 mthly rpt'!FF17+'PADD5 mthly rpt'!FF17</f>
        <v>-24130.605122220237</v>
      </c>
      <c r="FG17" s="235">
        <f>'PADD1 mthly rpt'!FG17+'PADD2 mthly rpt'!FG17+'PADD3 mthly rpt'!FG17+'PADD4 mthly rpt'!FG17+'PADD5 mthly rpt'!FG17</f>
        <v>-24486.751653541927</v>
      </c>
      <c r="FH17" s="235">
        <f>'PADD1 mthly rpt'!FH17+'PADD2 mthly rpt'!FH17+'PADD3 mthly rpt'!FH17+'PADD4 mthly rpt'!FH17+'PADD5 mthly rpt'!FH17</f>
        <v>-30980.374892318039</v>
      </c>
      <c r="FI17" s="235">
        <f>'PADD1 mthly rpt'!FI17+'PADD2 mthly rpt'!FI17+'PADD3 mthly rpt'!FI17+'PADD4 mthly rpt'!FI17+'PADD5 mthly rpt'!FI17</f>
        <v>-35512.298244672944</v>
      </c>
      <c r="FJ17" s="235">
        <f>'PADD1 mthly rpt'!FJ17+'PADD2 mthly rpt'!FJ17+'PADD3 mthly rpt'!FJ17+'PADD4 mthly rpt'!FJ17+'PADD5 mthly rpt'!FJ17</f>
        <v>-35879.828309460281</v>
      </c>
      <c r="FK17" s="40">
        <f>'PADD1 mthly rpt'!FK17+'PADD2 mthly rpt'!FK17+'PADD3 mthly rpt'!FK17+'PADD4 mthly rpt'!FK17+'PADD5 mthly rpt'!FK17</f>
        <v>-36700.200298367301</v>
      </c>
      <c r="FL17" s="40">
        <f>'PADD1 mthly rpt'!FL17+'PADD2 mthly rpt'!FL17+'PADD3 mthly rpt'!FL17+'PADD4 mthly rpt'!FL17+'PADD5 mthly rpt'!FL17</f>
        <v>-57942.207474454306</v>
      </c>
      <c r="FM17" s="40">
        <f>'PADD1 mthly rpt'!FM17+'PADD2 mthly rpt'!FM17+'PADD3 mthly rpt'!FM17+'PADD4 mthly rpt'!FM17+'PADD5 mthly rpt'!FM17</f>
        <v>-62868.109444024856</v>
      </c>
      <c r="FN17" s="40">
        <f>'PADD1 mthly rpt'!FN17+'PADD2 mthly rpt'!FN17+'PADD3 mthly rpt'!FN17+'PADD4 mthly rpt'!FN17+'PADD5 mthly rpt'!FN17</f>
        <v>-101353.63024628907</v>
      </c>
      <c r="FO17" s="40">
        <f>'PADD1 mthly rpt'!FO17+'PADD2 mthly rpt'!FO17+'PADD3 mthly rpt'!FO17+'PADD4 mthly rpt'!FO17+'PADD5 mthly rpt'!FO17</f>
        <v>-18683.001500444756</v>
      </c>
      <c r="FP17" s="40">
        <f>'PADD1 mthly rpt'!FP17+'PADD2 mthly rpt'!FP17+'PADD3 mthly rpt'!FP17+'PADD4 mthly rpt'!FP17+'PADD5 mthly rpt'!FP17</f>
        <v>-18360.714217437868</v>
      </c>
      <c r="FQ17" s="235">
        <f>'PADD1 mthly rpt'!FQ17+'PADD2 mthly rpt'!FQ17+'PADD3 mthly rpt'!FQ17+'PADD4 mthly rpt'!FQ17+'PADD5 mthly rpt'!FQ17</f>
        <v>-49552.1230596104</v>
      </c>
      <c r="FR17" s="40">
        <f>'PADD1 mthly rpt'!FR17+'PADD2 mthly rpt'!FR17+'PADD3 mthly rpt'!FR17+'PADD4 mthly rpt'!FR17+'PADD5 mthly rpt'!FR17</f>
        <v>-45235.647314051865</v>
      </c>
      <c r="FS17" s="40">
        <f>'PADD1 mthly rpt'!FS17+'PADD2 mthly rpt'!FS17+'PADD3 mthly rpt'!FS17+'PADD4 mthly rpt'!FS17+'PADD5 mthly rpt'!FS17</f>
        <v>-44540.297851988638</v>
      </c>
      <c r="FT17" s="40">
        <f>'PADD1 mthly rpt'!FT17+'PADD2 mthly rpt'!FT17+'PADD3 mthly rpt'!FT17+'PADD4 mthly rpt'!FT17+'PADD5 mthly rpt'!FT17</f>
        <v>-44890.624090680867</v>
      </c>
      <c r="FU17" s="40">
        <f>'PADD1 mthly rpt'!FU17+'PADD2 mthly rpt'!FU17+'PADD3 mthly rpt'!FU17+'PADD4 mthly rpt'!FU17+'PADD5 mthly rpt'!FU17</f>
        <v>-45611.561159746881</v>
      </c>
      <c r="FV17" s="40">
        <f>'PADD1 mthly rpt'!FV17+'PADD2 mthly rpt'!FV17+'PADD3 mthly rpt'!FV17+'PADD4 mthly rpt'!FV17+'PADD5 mthly rpt'!FV17</f>
        <v>-43511.435425883981</v>
      </c>
      <c r="FW17" s="40">
        <f>'PADD1 mthly rpt'!FW17+'PADD2 mthly rpt'!FW17+'PADD3 mthly rpt'!FW17+'PADD4 mthly rpt'!FW17+'PADD5 mthly rpt'!FW17</f>
        <v>-33328.909017612983</v>
      </c>
      <c r="FX17" s="40">
        <f>'PADD1 mthly rpt'!FX17+'PADD2 mthly rpt'!FX17+'PADD3 mthly rpt'!FX17+'PADD4 mthly rpt'!FX17+'PADD5 mthly rpt'!FX17</f>
        <v>-167280.85012505332</v>
      </c>
      <c r="FY17" s="259">
        <f>'PADD1 mthly rpt'!FY17+'PADD2 mthly rpt'!FY17+'PADD3 mthly rpt'!FY17+'PADD4 mthly rpt'!FY17+'PADD5 mthly rpt'!FY17</f>
        <v>44658.04819542099</v>
      </c>
      <c r="FZ17" s="283">
        <f>'PADD1 mthly rpt'!FZ17+'PADD2 mthly rpt'!FZ17+'PADD3 mthly rpt'!FZ17+'PADD4 mthly rpt'!FZ17+'PADD5 mthly rpt'!FZ17</f>
        <v>8393.8085298757796</v>
      </c>
      <c r="GA17" s="283">
        <f>'PADD1 mthly rpt'!GA17+'PADD2 mthly rpt'!GA17+'PADD3 mthly rpt'!GA17+'PADD4 mthly rpt'!GA17+'PADD5 mthly rpt'!GA17</f>
        <v>36979.137637880143</v>
      </c>
      <c r="GB17" s="283">
        <f>'PADD1 mthly rpt'!GB17+'PADD2 mthly rpt'!GB17+'PADD3 mthly rpt'!GB17+'PADD4 mthly rpt'!GB17+'PADD5 mthly rpt'!GB17</f>
        <v>250878.98718793382</v>
      </c>
      <c r="GC17" s="283">
        <f>'PADD1 mthly rpt'!GC17+'PADD2 mthly rpt'!GC17+'PADD3 mthly rpt'!GC17+'PADD4 mthly rpt'!GC17+'PADD5 mthly rpt'!GC17</f>
        <v>255170.82522316134</v>
      </c>
      <c r="GD17" s="283">
        <f>'PADD1 mthly rpt'!GD17+'PADD2 mthly rpt'!GD17+'PADD3 mthly rpt'!GD17+'PADD4 mthly rpt'!GD17+'PADD5 mthly rpt'!GD17</f>
        <v>252258.46302913461</v>
      </c>
      <c r="GE17" s="283">
        <f>'PADD1 mthly rpt'!GE17+'PADD2 mthly rpt'!GE17+'PADD3 mthly rpt'!GE17+'PADD4 mthly rpt'!GE17+'PADD5 mthly rpt'!GE17</f>
        <v>151771.42600425403</v>
      </c>
      <c r="GF17" s="283">
        <f>'PADD1 mthly rpt'!GF17+'PADD2 mthly rpt'!GF17+'PADD3 mthly rpt'!GF17+'PADD4 mthly rpt'!GF17+'PADD5 mthly rpt'!GF17</f>
        <v>160110.27886438163</v>
      </c>
      <c r="GG17" s="283">
        <f>'PADD1 mthly rpt'!GG17+'PADD2 mthly rpt'!GG17+'PADD3 mthly rpt'!GG17+'PADD4 mthly rpt'!GG17+'PADD5 mthly rpt'!GG17</f>
        <v>-27139.465912515065</v>
      </c>
      <c r="GH17" s="283">
        <f>'PADD1 mthly rpt'!GH17+'PADD2 mthly rpt'!GH17+'PADD3 mthly rpt'!GH17+'PADD4 mthly rpt'!GH17+'PADD5 mthly rpt'!GH17</f>
        <v>-116684.70103479332</v>
      </c>
      <c r="GI17" s="283">
        <f>'PADD1 mthly rpt'!GI17+'PADD2 mthly rpt'!GI17+'PADD3 mthly rpt'!GI17+'PADD4 mthly rpt'!GI17+'PADD5 mthly rpt'!GI17</f>
        <v>-91282.145222646752</v>
      </c>
      <c r="GJ17" s="283">
        <f>'PADD1 mthly rpt'!GJ17+'PADD2 mthly rpt'!GJ17+'PADD3 mthly rpt'!GJ17+'PADD4 mthly rpt'!GJ17+'PADD5 mthly rpt'!GJ17</f>
        <v>-153539.73468673613</v>
      </c>
      <c r="GK17" s="283">
        <f>'PADD1 mthly rpt'!GK17+'PADD2 mthly rpt'!GK17+'PADD3 mthly rpt'!GK17+'PADD4 mthly rpt'!GK17+'PADD5 mthly rpt'!GK17</f>
        <v>-248814.94293336844</v>
      </c>
      <c r="GL17" s="283">
        <f>'PADD1 mthly rpt'!GL17+'PADD2 mthly rpt'!GL17+'PADD3 mthly rpt'!GL17+'PADD4 mthly rpt'!GL17+'PADD5 mthly rpt'!GL17</f>
        <v>130846.2228720869</v>
      </c>
    </row>
    <row r="18" spans="1:194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260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</row>
    <row r="19" spans="1:194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259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</row>
    <row r="20" spans="1:194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1">
        <f>'PADD1 mthly rpt'!EM20+'PADD2 mthly rpt'!EM20+'PADD3 mthly rpt'!EM20+'PADD4 mthly rpt'!EM20+'PADD5 mthly rpt'!EM20</f>
        <v>1724481.2250620136</v>
      </c>
      <c r="EN20" s="141">
        <f>'PADD1 mthly rpt'!EN20+'PADD2 mthly rpt'!EN20+'PADD3 mthly rpt'!EN20+'PADD4 mthly rpt'!EN20+'PADD5 mthly rpt'!EN20</f>
        <v>2073868.5517488038</v>
      </c>
      <c r="EO20" s="141">
        <f>'PADD1 mthly rpt'!EO20+'PADD2 mthly rpt'!EO20+'PADD3 mthly rpt'!EO20+'PADD4 mthly rpt'!EO20+'PADD5 mthly rpt'!EO20</f>
        <v>2119424.2663768204</v>
      </c>
      <c r="EP20" s="141">
        <f>'PADD1 mthly rpt'!EP20+'PADD2 mthly rpt'!EP20+'PADD3 mthly rpt'!EP20+'PADD4 mthly rpt'!EP20+'PADD5 mthly rpt'!EP20</f>
        <v>2474326.0285000717</v>
      </c>
      <c r="EQ20" s="141">
        <f>'PADD1 mthly rpt'!EQ20+'PADD2 mthly rpt'!EQ20+'PADD3 mthly rpt'!EQ20+'PADD4 mthly rpt'!EQ20+'PADD5 mthly rpt'!EQ20</f>
        <v>2513854.1050952254</v>
      </c>
      <c r="ER20" s="141">
        <f>'PADD1 mthly rpt'!ER20+'PADD2 mthly rpt'!ER20+'PADD3 mthly rpt'!ER20+'PADD4 mthly rpt'!ER20+'PADD5 mthly rpt'!ER20</f>
        <v>2277033.9859791496</v>
      </c>
      <c r="ES20" s="141">
        <f>'PADD1 mthly rpt'!ES20+'PADD2 mthly rpt'!ES20+'PADD3 mthly rpt'!ES20+'PADD4 mthly rpt'!ES20+'PADD5 mthly rpt'!ES20</f>
        <v>2280244.0024784268</v>
      </c>
      <c r="ET20" s="141">
        <f>'PADD1 mthly rpt'!ET20+'PADD2 mthly rpt'!ET20+'PADD3 mthly rpt'!ET20+'PADD4 mthly rpt'!ET20+'PADD5 mthly rpt'!ET20</f>
        <v>2009692.6955426303</v>
      </c>
      <c r="EU20" s="141">
        <f>'PADD1 mthly rpt'!EU20+'PADD2 mthly rpt'!EU20+'PADD3 mthly rpt'!EU20+'PADD4 mthly rpt'!EU20+'PADD5 mthly rpt'!EU20</f>
        <v>1882100.6007109592</v>
      </c>
      <c r="EV20" s="141">
        <f>'PADD1 mthly rpt'!EV20+'PADD2 mthly rpt'!EV20+'PADD3 mthly rpt'!EV20+'PADD4 mthly rpt'!EV20+'PADD5 mthly rpt'!EV20</f>
        <v>1764636.8246430308</v>
      </c>
      <c r="EW20" s="141">
        <f>'PADD1 mthly rpt'!EW20+'PADD2 mthly rpt'!EW20+'PADD3 mthly rpt'!EW20+'PADD4 mthly rpt'!EW20+'PADD5 mthly rpt'!EW20</f>
        <v>1805273.0130544454</v>
      </c>
      <c r="EX20" s="141">
        <f>'PADD1 mthly rpt'!EX20+'PADD2 mthly rpt'!EX20+'PADD3 mthly rpt'!EX20+'PADD4 mthly rpt'!EX20+'PADD5 mthly rpt'!EX20</f>
        <v>1750196.2781673796</v>
      </c>
      <c r="EY20" s="141">
        <f>'PADD1 mthly rpt'!EY20+'PADD2 mthly rpt'!EY20+'PADD3 mthly rpt'!EY20+'PADD4 mthly rpt'!EY20+'PADD5 mthly rpt'!EY20</f>
        <v>1947759.3478665757</v>
      </c>
      <c r="EZ20" s="141">
        <f>'PADD1 mthly rpt'!EZ20+'PADD2 mthly rpt'!EZ20+'PADD3 mthly rpt'!EZ20+'PADD4 mthly rpt'!EZ20+'PADD5 mthly rpt'!EZ20</f>
        <v>2225807.908386087</v>
      </c>
      <c r="FA20" s="141">
        <f>'PADD1 mthly rpt'!FA20+'PADD2 mthly rpt'!FA20+'PADD3 mthly rpt'!FA20+'PADD4 mthly rpt'!FA20+'PADD5 mthly rpt'!FA20</f>
        <v>2206712.8508679592</v>
      </c>
      <c r="FB20" s="141">
        <f>'PADD1 mthly rpt'!FB20+'PADD2 mthly rpt'!FB20+'PADD3 mthly rpt'!FB20+'PADD4 mthly rpt'!FB20+'PADD5 mthly rpt'!FB20</f>
        <v>2359004.5577749149</v>
      </c>
      <c r="FC20" s="141">
        <f>'PADD1 mthly rpt'!FC20+'PADD2 mthly rpt'!FC20+'PADD3 mthly rpt'!FC20+'PADD4 mthly rpt'!FC20+'PADD5 mthly rpt'!FC20</f>
        <v>2382209.0007660538</v>
      </c>
      <c r="FD20" s="141">
        <f>'PADD1 mthly rpt'!FD20+'PADD2 mthly rpt'!FD20+'PADD3 mthly rpt'!FD20+'PADD4 mthly rpt'!FD20+'PADD5 mthly rpt'!FD20</f>
        <v>2193287.585086803</v>
      </c>
      <c r="FE20" s="141">
        <f>'PADD1 mthly rpt'!FE20+'PADD2 mthly rpt'!FE20+'PADD3 mthly rpt'!FE20+'PADD4 mthly rpt'!FE20+'PADD5 mthly rpt'!FE20</f>
        <v>2106417.4870546916</v>
      </c>
      <c r="FF20" s="141">
        <f>'PADD1 mthly rpt'!FF20+'PADD2 mthly rpt'!FF20+'PADD3 mthly rpt'!FF20+'PADD4 mthly rpt'!FF20+'PADD5 mthly rpt'!FF20</f>
        <v>2005103.2064286941</v>
      </c>
      <c r="FG20" s="141">
        <f>'PADD1 mthly rpt'!FG20+'PADD2 mthly rpt'!FG20+'PADD3 mthly rpt'!FG20+'PADD4 mthly rpt'!FG20+'PADD5 mthly rpt'!FG20</f>
        <v>1958589.2945427888</v>
      </c>
      <c r="FH20" s="141">
        <f>'PADD1 mthly rpt'!FH20+'PADD2 mthly rpt'!FH20+'PADD3 mthly rpt'!FH20+'PADD4 mthly rpt'!FH20+'PADD5 mthly rpt'!FH20</f>
        <v>1907316.4673264853</v>
      </c>
      <c r="FI20" s="141">
        <f>'PADD1 mthly rpt'!FI20+'PADD2 mthly rpt'!FI20+'PADD3 mthly rpt'!FI20+'PADD4 mthly rpt'!FI20+'PADD5 mthly rpt'!FI20</f>
        <v>2065436.9518342174</v>
      </c>
      <c r="FJ20" s="141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2372796.6857120008</v>
      </c>
      <c r="FP20" s="30">
        <f>'PADD1 mthly rpt'!FP20+'PADD2 mthly rpt'!FP20+'PADD3 mthly rpt'!FP20+'PADD4 mthly rpt'!FP20+'PADD5 mthly rpt'!FP20</f>
        <v>2286965.2274526912</v>
      </c>
      <c r="FQ20" s="141">
        <f>'PADD1 mthly rpt'!FQ20+'PADD2 mthly rpt'!FQ20+'PADD3 mthly rpt'!FQ20+'PADD4 mthly rpt'!FQ20+'PADD5 mthly rpt'!FQ20</f>
        <v>2061369.3992265326</v>
      </c>
      <c r="FR20" s="30">
        <f>'PADD1 mthly rpt'!FR20+'PADD2 mthly rpt'!FR20+'PADD3 mthly rpt'!FR20+'PADD4 mthly rpt'!FR20+'PADD5 mthly rpt'!FR20</f>
        <v>2059107.4503703855</v>
      </c>
      <c r="FS20" s="30">
        <f>'PADD1 mthly rpt'!FS20+'PADD2 mthly rpt'!FS20+'PADD3 mthly rpt'!FS20+'PADD4 mthly rpt'!FS20+'PADD5 mthly rpt'!FS20</f>
        <v>1983422.7287379503</v>
      </c>
      <c r="FT20" s="30">
        <f>'PADD1 mthly rpt'!FT20+'PADD2 mthly rpt'!FT20+'PADD3 mthly rpt'!FT20+'PADD4 mthly rpt'!FT20+'PADD5 mthly rpt'!FT20</f>
        <v>2076210.1905110695</v>
      </c>
      <c r="FU20" s="30">
        <f>'PADD1 mthly rpt'!FU20+'PADD2 mthly rpt'!FU20+'PADD3 mthly rpt'!FU20+'PADD4 mthly rpt'!FU20+'PADD5 mthly rpt'!FU20</f>
        <v>2053139.8309638049</v>
      </c>
      <c r="FV20" s="30">
        <f>'PADD1 mthly rpt'!FV20+'PADD2 mthly rpt'!FV20+'PADD3 mthly rpt'!FV20+'PADD4 mthly rpt'!FV20+'PADD5 mthly rpt'!FV20</f>
        <v>1988604.3190969538</v>
      </c>
      <c r="FW20" s="30">
        <f>'PADD1 mthly rpt'!FW20+'PADD2 mthly rpt'!FW20+'PADD3 mthly rpt'!FW20+'PADD4 mthly rpt'!FW20+'PADD5 mthly rpt'!FW20</f>
        <v>2087098.5616315496</v>
      </c>
      <c r="FX20" s="30">
        <f>'PADD1 mthly rpt'!FX20+'PADD2 mthly rpt'!FX20+'PADD3 mthly rpt'!FX20+'PADD4 mthly rpt'!FX20+'PADD5 mthly rpt'!FX20</f>
        <v>2273219.4434909918</v>
      </c>
      <c r="FY20" s="254">
        <f>'PADD1 mthly rpt'!FY20+'PADD2 mthly rpt'!FY20+'PADD3 mthly rpt'!FY20+'PADD4 mthly rpt'!FY20+'PADD5 mthly rpt'!FY20</f>
        <v>2495828.4665913214</v>
      </c>
      <c r="FZ20" s="278">
        <f>'PADD1 mthly rpt'!FZ20+'PADD2 mthly rpt'!FZ20+'PADD3 mthly rpt'!FZ20+'PADD4 mthly rpt'!FZ20+'PADD5 mthly rpt'!FZ20</f>
        <v>2475463.0451855795</v>
      </c>
      <c r="GA20" s="278">
        <f>'PADD1 mthly rpt'!GA20+'PADD2 mthly rpt'!GA20+'PADD3 mthly rpt'!GA20+'PADD4 mthly rpt'!GA20+'PADD5 mthly rpt'!GA20</f>
        <v>2264894.875759996</v>
      </c>
      <c r="GB20" s="278">
        <f>'PADD1 mthly rpt'!GB20+'PADD2 mthly rpt'!GB20+'PADD3 mthly rpt'!GB20+'PADD4 mthly rpt'!GB20+'PADD5 mthly rpt'!GB20</f>
        <v>2528627.5214153249</v>
      </c>
      <c r="GC20" s="278">
        <f>'PADD1 mthly rpt'!GC20+'PADD2 mthly rpt'!GC20+'PADD3 mthly rpt'!GC20+'PADD4 mthly rpt'!GC20+'PADD5 mthly rpt'!GC20</f>
        <v>2347062.5039271135</v>
      </c>
      <c r="GD20" s="278">
        <f>'PADD1 mthly rpt'!GD20+'PADD2 mthly rpt'!GD20+'PADD3 mthly rpt'!GD20+'PADD4 mthly rpt'!GD20+'PADD5 mthly rpt'!GD20</f>
        <v>2215390.4018313084</v>
      </c>
      <c r="GE20" s="278">
        <f>'PADD1 mthly rpt'!GE20+'PADD2 mthly rpt'!GE20+'PADD3 mthly rpt'!GE20+'PADD4 mthly rpt'!GE20+'PADD5 mthly rpt'!GE20</f>
        <v>2070829.1368638193</v>
      </c>
      <c r="GF20" s="278">
        <f>'PADD1 mthly rpt'!GF20+'PADD2 mthly rpt'!GF20+'PADD3 mthly rpt'!GF20+'PADD4 mthly rpt'!GF20+'PADD5 mthly rpt'!GF20</f>
        <v>1980592.6892238786</v>
      </c>
      <c r="GG20" s="278">
        <f>'PADD1 mthly rpt'!GG20+'PADD2 mthly rpt'!GG20+'PADD3 mthly rpt'!GG20+'PADD4 mthly rpt'!GG20+'PADD5 mthly rpt'!GG20</f>
        <v>2088170.7980715993</v>
      </c>
      <c r="GH20" s="278">
        <f>'PADD1 mthly rpt'!GH20+'PADD2 mthly rpt'!GH20+'PADD3 mthly rpt'!GH20+'PADD4 mthly rpt'!GH20+'PADD5 mthly rpt'!GH20</f>
        <v>2315317.6071623047</v>
      </c>
      <c r="GI20" s="278">
        <f>'PADD1 mthly rpt'!GI20+'PADD2 mthly rpt'!GI20+'PADD3 mthly rpt'!GI20+'PADD4 mthly rpt'!GI20+'PADD5 mthly rpt'!GI20</f>
        <v>2281176.923899543</v>
      </c>
      <c r="GJ20" s="278">
        <f>'PADD1 mthly rpt'!GJ20+'PADD2 mthly rpt'!GJ20+'PADD3 mthly rpt'!GJ20+'PADD4 mthly rpt'!GJ20+'PADD5 mthly rpt'!GJ20</f>
        <v>2743510.6057955916</v>
      </c>
      <c r="GK20" s="278">
        <f>'PADD1 mthly rpt'!GK20+'PADD2 mthly rpt'!GK20+'PADD3 mthly rpt'!GK20+'PADD4 mthly rpt'!GK20+'PADD5 mthly rpt'!GK20</f>
        <v>2839676.8134589195</v>
      </c>
      <c r="GL20" s="278">
        <f>'PADD1 mthly rpt'!GL20+'PADD2 mthly rpt'!GL20+'PADD3 mthly rpt'!GL20+'PADD4 mthly rpt'!GL20+'PADD5 mthly rpt'!GL20</f>
        <v>2986510.1379823391</v>
      </c>
    </row>
    <row r="21" spans="1:194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1">
        <f>'PADD1 mthly rpt'!EM21+'PADD2 mthly rpt'!EM21+'PADD3 mthly rpt'!EM21+'PADD4 mthly rpt'!EM21+'PADD5 mthly rpt'!EM21</f>
        <v>-55941.466377396995</v>
      </c>
      <c r="EN21" s="141">
        <f>'PADD1 mthly rpt'!EN21+'PADD2 mthly rpt'!EN21+'PADD3 mthly rpt'!EN21+'PADD4 mthly rpt'!EN21+'PADD5 mthly rpt'!EN21</f>
        <v>369656.46061926655</v>
      </c>
      <c r="EO21" s="141">
        <f>'PADD1 mthly rpt'!EO21+'PADD2 mthly rpt'!EO21+'PADD3 mthly rpt'!EO21+'PADD4 mthly rpt'!EO21+'PADD5 mthly rpt'!EO21</f>
        <v>232961.0833133171</v>
      </c>
      <c r="EP21" s="141">
        <f>'PADD1 mthly rpt'!EP21+'PADD2 mthly rpt'!EP21+'PADD3 mthly rpt'!EP21+'PADD4 mthly rpt'!EP21+'PADD5 mthly rpt'!EP21</f>
        <v>369976.53362523188</v>
      </c>
      <c r="EQ21" s="141">
        <f>'PADD1 mthly rpt'!EQ21+'PADD2 mthly rpt'!EQ21+'PADD3 mthly rpt'!EQ21+'PADD4 mthly rpt'!EQ21+'PADD5 mthly rpt'!EQ21</f>
        <v>225821.18273336359</v>
      </c>
      <c r="ER21" s="141">
        <f>'PADD1 mthly rpt'!ER21+'PADD2 mthly rpt'!ER21+'PADD3 mthly rpt'!ER21+'PADD4 mthly rpt'!ER21+'PADD5 mthly rpt'!ER21</f>
        <v>21596.557216581801</v>
      </c>
      <c r="ES21" s="141">
        <f>'PADD1 mthly rpt'!ES21+'PADD2 mthly rpt'!ES21+'PADD3 mthly rpt'!ES21+'PADD4 mthly rpt'!ES21+'PADD5 mthly rpt'!ES21</f>
        <v>476068.44650354178</v>
      </c>
      <c r="ET21" s="141">
        <f>'PADD1 mthly rpt'!ET21+'PADD2 mthly rpt'!ET21+'PADD3 mthly rpt'!ET21+'PADD4 mthly rpt'!ET21+'PADD5 mthly rpt'!ET21</f>
        <v>335044.90667681262</v>
      </c>
      <c r="EU21" s="141">
        <f>'PADD1 mthly rpt'!EU21+'PADD2 mthly rpt'!EU21+'PADD3 mthly rpt'!EU21+'PADD4 mthly rpt'!EU21+'PADD5 mthly rpt'!EU21</f>
        <v>92988.289782224558</v>
      </c>
      <c r="EV21" s="141">
        <f>'PADD1 mthly rpt'!EV21+'PADD2 mthly rpt'!EV21+'PADD3 mthly rpt'!EV21+'PADD4 mthly rpt'!EV21+'PADD5 mthly rpt'!EV21</f>
        <v>118134.00381440713</v>
      </c>
      <c r="EW21" s="141">
        <f>'PADD1 mthly rpt'!EW21+'PADD2 mthly rpt'!EW21+'PADD3 mthly rpt'!EW21+'PADD4 mthly rpt'!EW21+'PADD5 mthly rpt'!EW21</f>
        <v>70370.440243924924</v>
      </c>
      <c r="EX21" s="141">
        <f>'PADD1 mthly rpt'!EX21+'PADD2 mthly rpt'!EX21+'PADD3 mthly rpt'!EX21+'PADD4 mthly rpt'!EX21+'PADD5 mthly rpt'!EX21</f>
        <v>-48844.139615500841</v>
      </c>
      <c r="EY21" s="141">
        <f>'PADD1 mthly rpt'!EY21+'PADD2 mthly rpt'!EY21+'PADD3 mthly rpt'!EY21+'PADD4 mthly rpt'!EY21+'PADD5 mthly rpt'!EY21</f>
        <v>223278.12280456221</v>
      </c>
      <c r="EZ21" s="141">
        <f>'PADD1 mthly rpt'!EZ21+'PADD2 mthly rpt'!EZ21+'PADD3 mthly rpt'!EZ21+'PADD4 mthly rpt'!EZ21+'PADD5 mthly rpt'!EZ21</f>
        <v>151939.35663728294</v>
      </c>
      <c r="FA21" s="141">
        <f>'PADD1 mthly rpt'!FA21+'PADD2 mthly rpt'!FA21+'PADD3 mthly rpt'!FA21+'PADD4 mthly rpt'!FA21+'PADD5 mthly rpt'!FA21</f>
        <v>87288.584491138943</v>
      </c>
      <c r="FB21" s="141">
        <f>'PADD1 mthly rpt'!FB21+'PADD2 mthly rpt'!FB21+'PADD3 mthly rpt'!FB21+'PADD4 mthly rpt'!FB21+'PADD5 mthly rpt'!FB21</f>
        <v>-115321.47072515709</v>
      </c>
      <c r="FC21" s="141">
        <f>'PADD1 mthly rpt'!FC21+'PADD2 mthly rpt'!FC21+'PADD3 mthly rpt'!FC21+'PADD4 mthly rpt'!FC21+'PADD5 mthly rpt'!FC21</f>
        <v>-131645.10432917153</v>
      </c>
      <c r="FD21" s="141">
        <f>'PADD1 mthly rpt'!FD21+'PADD2 mthly rpt'!FD21+'PADD3 mthly rpt'!FD21+'PADD4 mthly rpt'!FD21+'PADD5 mthly rpt'!FD21</f>
        <v>-83746.400892346341</v>
      </c>
      <c r="FE21" s="141">
        <f>'PADD1 mthly rpt'!FE21+'PADD2 mthly rpt'!FE21+'PADD3 mthly rpt'!FE21+'PADD4 mthly rpt'!FE21+'PADD5 mthly rpt'!FE21</f>
        <v>-173826.51542373578</v>
      </c>
      <c r="FF21" s="141">
        <f>'PADD1 mthly rpt'!FF21+'PADD2 mthly rpt'!FF21+'PADD3 mthly rpt'!FF21+'PADD4 mthly rpt'!FF21+'PADD5 mthly rpt'!FF21</f>
        <v>-4589.4891139359643</v>
      </c>
      <c r="FG21" s="141">
        <f>'PADD1 mthly rpt'!FG21+'PADD2 mthly rpt'!FG21+'PADD3 mthly rpt'!FG21+'PADD4 mthly rpt'!FG21+'PADD5 mthly rpt'!FG21</f>
        <v>76488.693831829733</v>
      </c>
      <c r="FH21" s="141">
        <f>'PADD1 mthly rpt'!FH21+'PADD2 mthly rpt'!FH21+'PADD3 mthly rpt'!FH21+'PADD4 mthly rpt'!FH21+'PADD5 mthly rpt'!FH21</f>
        <v>142679.64268345456</v>
      </c>
      <c r="FI21" s="141">
        <f>'PADD1 mthly rpt'!FI21+'PADD2 mthly rpt'!FI21+'PADD3 mthly rpt'!FI21+'PADD4 mthly rpt'!FI21+'PADD5 mthly rpt'!FI21</f>
        <v>260163.9387797722</v>
      </c>
      <c r="FJ21" s="141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-9412.3150540533352</v>
      </c>
      <c r="FP21" s="30">
        <f>'PADD1 mthly rpt'!FP21+'PADD2 mthly rpt'!FP21+'PADD3 mthly rpt'!FP21+'PADD4 mthly rpt'!FP21+'PADD5 mthly rpt'!FP21</f>
        <v>93677.642365888038</v>
      </c>
      <c r="FQ21" s="141">
        <f>'PADD1 mthly rpt'!FQ21+'PADD2 mthly rpt'!FQ21+'PADD3 mthly rpt'!FQ21+'PADD4 mthly rpt'!FQ21+'PADD5 mthly rpt'!FQ21</f>
        <v>-45048.087828158721</v>
      </c>
      <c r="FR21" s="30">
        <f>'PADD1 mthly rpt'!FR21+'PADD2 mthly rpt'!FR21+'PADD3 mthly rpt'!FR21+'PADD4 mthly rpt'!FR21+'PADD5 mthly rpt'!FR21</f>
        <v>54004.243941691617</v>
      </c>
      <c r="FS21" s="30">
        <f>'PADD1 mthly rpt'!FS21+'PADD2 mthly rpt'!FS21+'PADD3 mthly rpt'!FS21+'PADD4 mthly rpt'!FS21+'PADD5 mthly rpt'!FS21</f>
        <v>24833.434195161361</v>
      </c>
      <c r="FT21" s="30">
        <f>'PADD1 mthly rpt'!FT21+'PADD2 mthly rpt'!FT21+'PADD3 mthly rpt'!FT21+'PADD4 mthly rpt'!FT21+'PADD5 mthly rpt'!FT21</f>
        <v>168893.72318458412</v>
      </c>
      <c r="FU21" s="30">
        <f>'PADD1 mthly rpt'!FU21+'PADD2 mthly rpt'!FU21+'PADD3 mthly rpt'!FU21+'PADD4 mthly rpt'!FU21+'PADD5 mthly rpt'!FU21</f>
        <v>-12297.120870412546</v>
      </c>
      <c r="FV21" s="30">
        <f>'PADD1 mthly rpt'!FV21+'PADD2 mthly rpt'!FV21+'PADD3 mthly rpt'!FV21+'PADD4 mthly rpt'!FV21+'PADD5 mthly rpt'!FV21</f>
        <v>-86385.363230547518</v>
      </c>
      <c r="FW21" s="30">
        <f>'PADD1 mthly rpt'!FW21+'PADD2 mthly rpt'!FW21+'PADD3 mthly rpt'!FW21+'PADD4 mthly rpt'!FW21+'PADD5 mthly rpt'!FW21</f>
        <v>185248.93028943066</v>
      </c>
      <c r="FX21" s="30">
        <f>'PADD1 mthly rpt'!FX21+'PADD2 mthly rpt'!FX21+'PADD3 mthly rpt'!FX21+'PADD4 mthly rpt'!FX21+'PADD5 mthly rpt'!FX21</f>
        <v>117269.38727394279</v>
      </c>
      <c r="FY21" s="254">
        <f>'PADD1 mthly rpt'!FY21+'PADD2 mthly rpt'!FY21+'PADD3 mthly rpt'!FY21+'PADD4 mthly rpt'!FY21+'PADD5 mthly rpt'!FY21</f>
        <v>162411.98423988509</v>
      </c>
      <c r="FZ21" s="278">
        <f>'PADD1 mthly rpt'!FZ21+'PADD2 mthly rpt'!FZ21+'PADD3 mthly rpt'!FZ21+'PADD4 mthly rpt'!FZ21+'PADD5 mthly rpt'!FZ21</f>
        <v>-60670.579519288127</v>
      </c>
      <c r="GA21" s="278">
        <f>'PADD1 mthly rpt'!GA21+'PADD2 mthly rpt'!GA21+'PADD3 mthly rpt'!GA21+'PADD4 mthly rpt'!GA21+'PADD5 mthly rpt'!GA21</f>
        <v>-107901.80995200417</v>
      </c>
      <c r="GB21" s="278">
        <f>'PADD1 mthly rpt'!GB21+'PADD2 mthly rpt'!GB21+'PADD3 mthly rpt'!GB21+'PADD4 mthly rpt'!GB21+'PADD5 mthly rpt'!GB21</f>
        <v>241662.29396263376</v>
      </c>
      <c r="GC21" s="278">
        <f>'PADD1 mthly rpt'!GC21+'PADD2 mthly rpt'!GC21+'PADD3 mthly rpt'!GC21+'PADD4 mthly rpt'!GC21+'PADD5 mthly rpt'!GC21</f>
        <v>285693.10470058105</v>
      </c>
      <c r="GD21" s="278">
        <f>'PADD1 mthly rpt'!GD21+'PADD2 mthly rpt'!GD21+'PADD3 mthly rpt'!GD21+'PADD4 mthly rpt'!GD21+'PADD5 mthly rpt'!GD21</f>
        <v>156282.95146092269</v>
      </c>
      <c r="GE21" s="278">
        <f>'PADD1 mthly rpt'!GE21+'PADD2 mthly rpt'!GE21+'PADD3 mthly rpt'!GE21+'PADD4 mthly rpt'!GE21+'PADD5 mthly rpt'!GE21</f>
        <v>87406.408125869202</v>
      </c>
      <c r="GF21" s="278">
        <f>'PADD1 mthly rpt'!GF21+'PADD2 mthly rpt'!GF21+'PADD3 mthly rpt'!GF21+'PADD4 mthly rpt'!GF21+'PADD5 mthly rpt'!GF21</f>
        <v>-95617.501287190578</v>
      </c>
      <c r="GG21" s="278">
        <f>'PADD1 mthly rpt'!GG21+'PADD2 mthly rpt'!GG21+'PADD3 mthly rpt'!GG21+'PADD4 mthly rpt'!GG21+'PADD5 mthly rpt'!GG21</f>
        <v>35030.967107794459</v>
      </c>
      <c r="GH21" s="278">
        <f>'PADD1 mthly rpt'!GH21+'PADD2 mthly rpt'!GH21+'PADD3 mthly rpt'!GH21+'PADD4 mthly rpt'!GH21+'PADD5 mthly rpt'!GH21</f>
        <v>326713.28806535096</v>
      </c>
      <c r="GI21" s="278">
        <f>'PADD1 mthly rpt'!GI21+'PADD2 mthly rpt'!GI21+'PADD3 mthly rpt'!GI21+'PADD4 mthly rpt'!GI21+'PADD5 mthly rpt'!GI21</f>
        <v>194078.36226799307</v>
      </c>
      <c r="GJ21" s="278">
        <f>'PADD1 mthly rpt'!GJ21+'PADD2 mthly rpt'!GJ21+'PADD3 mthly rpt'!GJ21+'PADD4 mthly rpt'!GJ21+'PADD5 mthly rpt'!GJ21</f>
        <v>470291.16230459965</v>
      </c>
      <c r="GK21" s="278">
        <f>'PADD1 mthly rpt'!GK21+'PADD2 mthly rpt'!GK21+'PADD3 mthly rpt'!GK21+'PADD4 mthly rpt'!GK21+'PADD5 mthly rpt'!GK21</f>
        <v>343848.34686759789</v>
      </c>
      <c r="GL21" s="278">
        <f>'PADD1 mthly rpt'!GL21+'PADD2 mthly rpt'!GL21+'PADD3 mthly rpt'!GL21+'PADD4 mthly rpt'!GL21+'PADD5 mthly rpt'!GL21</f>
        <v>511047.09279675962</v>
      </c>
    </row>
    <row r="22" spans="1:194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1">
        <f>'PADD1 mthly rpt'!EM22+'PADD2 mthly rpt'!EM22+'PADD3 mthly rpt'!EM22+'PADD4 mthly rpt'!EM22+'PADD5 mthly rpt'!EM22</f>
        <v>273305.84174187906</v>
      </c>
      <c r="EN22" s="141">
        <f>'PADD1 mthly rpt'!EN22+'PADD2 mthly rpt'!EN22+'PADD3 mthly rpt'!EN22+'PADD4 mthly rpt'!EN22+'PADD5 mthly rpt'!EN22</f>
        <v>543551.69591545605</v>
      </c>
      <c r="EO22" s="141">
        <f>'PADD1 mthly rpt'!EO22+'PADD2 mthly rpt'!EO22+'PADD3 mthly rpt'!EO22+'PADD4 mthly rpt'!EO22+'PADD5 mthly rpt'!EO22</f>
        <v>476370.78399836598</v>
      </c>
      <c r="EP22" s="141">
        <f>'PADD1 mthly rpt'!EP22+'PADD2 mthly rpt'!EP22+'PADD3 mthly rpt'!EP22+'PADD4 mthly rpt'!EP22+'PADD5 mthly rpt'!EP22</f>
        <v>677432.70580527734</v>
      </c>
      <c r="EQ22" s="141">
        <f>'PADD1 mthly rpt'!EQ22+'PADD2 mthly rpt'!EQ22+'PADD3 mthly rpt'!EQ22+'PADD4 mthly rpt'!EQ22+'PADD5 mthly rpt'!EQ22</f>
        <v>648856.94602026546</v>
      </c>
      <c r="ER22" s="141">
        <f>'PADD1 mthly rpt'!ER22+'PADD2 mthly rpt'!ER22+'PADD3 mthly rpt'!ER22+'PADD4 mthly rpt'!ER22+'PADD5 mthly rpt'!ER22</f>
        <v>443067.27311071055</v>
      </c>
      <c r="ES22" s="141">
        <f>'PADD1 mthly rpt'!ES22+'PADD2 mthly rpt'!ES22+'PADD3 mthly rpt'!ES22+'PADD4 mthly rpt'!ES22+'PADD5 mthly rpt'!ES22</f>
        <v>711307.74999117898</v>
      </c>
      <c r="ET22" s="141">
        <f>'PADD1 mthly rpt'!ET22+'PADD2 mthly rpt'!ET22+'PADD3 mthly rpt'!ET22+'PADD4 mthly rpt'!ET22+'PADD5 mthly rpt'!ET22</f>
        <v>530634.19884729828</v>
      </c>
      <c r="EU22" s="141">
        <f>'PADD1 mthly rpt'!EU22+'PADD2 mthly rpt'!EU22+'PADD3 mthly rpt'!EU22+'PADD4 mthly rpt'!EU22+'PADD5 mthly rpt'!EU22</f>
        <v>415534.67436199146</v>
      </c>
      <c r="EV22" s="141">
        <f>'PADD1 mthly rpt'!EV22+'PADD2 mthly rpt'!EV22+'PADD3 mthly rpt'!EV22+'PADD4 mthly rpt'!EV22+'PADD5 mthly rpt'!EV22</f>
        <v>330812.72077002568</v>
      </c>
      <c r="EW22" s="141">
        <f>'PADD1 mthly rpt'!EW22+'PADD2 mthly rpt'!EW22+'PADD3 mthly rpt'!EW22+'PADD4 mthly rpt'!EW22+'PADD5 mthly rpt'!EW22</f>
        <v>332186.54104926012</v>
      </c>
      <c r="EX22" s="141">
        <f>'PADD1 mthly rpt'!EX22+'PADD2 mthly rpt'!EX22+'PADD3 mthly rpt'!EX22+'PADD4 mthly rpt'!EX22+'PADD5 mthly rpt'!EX22</f>
        <v>254488.0890555665</v>
      </c>
      <c r="EY22" s="141">
        <f>'PADD1 mthly rpt'!EY22+'PADD2 mthly rpt'!EY22+'PADD3 mthly rpt'!EY22+'PADD4 mthly rpt'!EY22+'PADD5 mthly rpt'!EY22</f>
        <v>398093.25212982838</v>
      </c>
      <c r="EZ22" s="141">
        <f>'PADD1 mthly rpt'!EZ22+'PADD2 mthly rpt'!EZ22+'PADD3 mthly rpt'!EZ22+'PADD4 mthly rpt'!EZ22+'PADD5 mthly rpt'!EZ22</f>
        <v>518736.5188147939</v>
      </c>
      <c r="FA22" s="141">
        <f>'PADD1 mthly rpt'!FA22+'PADD2 mthly rpt'!FA22+'PADD3 mthly rpt'!FA22+'PADD4 mthly rpt'!FA22+'PADD5 mthly rpt'!FA22</f>
        <v>413921.97376365087</v>
      </c>
      <c r="FB22" s="141">
        <f>'PADD1 mthly rpt'!FB22+'PADD2 mthly rpt'!FB22+'PADD3 mthly rpt'!FB22+'PADD4 mthly rpt'!FB22+'PADD5 mthly rpt'!FB22</f>
        <v>359469.62042598496</v>
      </c>
      <c r="FC22" s="141">
        <f>'PADD1 mthly rpt'!FC22+'PADD2 mthly rpt'!FC22+'PADD3 mthly rpt'!FC22+'PADD4 mthly rpt'!FC22+'PADD5 mthly rpt'!FC22</f>
        <v>310518.84978154051</v>
      </c>
      <c r="FD22" s="141">
        <f>'PADD1 mthly rpt'!FD22+'PADD2 mthly rpt'!FD22+'PADD3 mthly rpt'!FD22+'PADD4 mthly rpt'!FD22+'PADD5 mthly rpt'!FD22</f>
        <v>197821.88818104425</v>
      </c>
      <c r="FE22" s="141">
        <f>'PADD1 mthly rpt'!FE22+'PADD2 mthly rpt'!FE22+'PADD3 mthly rpt'!FE22+'PADD4 mthly rpt'!FE22+'PADD5 mthly rpt'!FE22</f>
        <v>332616.0741038975</v>
      </c>
      <c r="FF22" s="141">
        <f>'PADD1 mthly rpt'!FF22+'PADD2 mthly rpt'!FF22+'PADD3 mthly rpt'!FF22+'PADD4 mthly rpt'!FF22+'PADD5 mthly rpt'!FF22</f>
        <v>362855.66971269401</v>
      </c>
      <c r="FG22" s="141">
        <f>'PADD1 mthly rpt'!FG22+'PADD2 mthly rpt'!FG22+'PADD3 mthly rpt'!FG22+'PADD4 mthly rpt'!FG22+'PADD5 mthly rpt'!FG22</f>
        <v>344727.1014705358</v>
      </c>
      <c r="FH22" s="141">
        <f>'PADD1 mthly rpt'!FH22+'PADD2 mthly rpt'!FH22+'PADD3 mthly rpt'!FH22+'PADD4 mthly rpt'!FH22+'PADD5 mthly rpt'!FH22</f>
        <v>359125.46165347088</v>
      </c>
      <c r="FI22" s="141">
        <f>'PADD1 mthly rpt'!FI22+'PADD2 mthly rpt'!FI22+'PADD3 mthly rpt'!FI22+'PADD4 mthly rpt'!FI22+'PADD5 mthly rpt'!FI22</f>
        <v>474713.45786285575</v>
      </c>
      <c r="FJ22" s="141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170837.64349369975</v>
      </c>
      <c r="FP22" s="30">
        <f>'PADD1 mthly rpt'!FP22+'PADD2 mthly rpt'!FP22+'PADD3 mthly rpt'!FP22+'PADD4 mthly rpt'!FP22+'PADD5 mthly rpt'!FP22</f>
        <v>178406.00835875006</v>
      </c>
      <c r="FQ22" s="141">
        <f>'PADD1 mthly rpt'!FQ22+'PADD2 mthly rpt'!FQ22+'PADD3 mthly rpt'!FQ22+'PADD4 mthly rpt'!FQ22+'PADD5 mthly rpt'!FQ22</f>
        <v>179303.46022883858</v>
      </c>
      <c r="FR22" s="30">
        <f>'PADD1 mthly rpt'!FR22+'PADD2 mthly rpt'!FR22+'PADD3 mthly rpt'!FR22+'PADD4 mthly rpt'!FR22+'PADD5 mthly rpt'!FR22</f>
        <v>288477.50112843123</v>
      </c>
      <c r="FS22" s="30">
        <f>'PADD1 mthly rpt'!FS22+'PADD2 mthly rpt'!FS22+'PADD3 mthly rpt'!FS22+'PADD4 mthly rpt'!FS22+'PADD5 mthly rpt'!FS22</f>
        <v>242144.06444162223</v>
      </c>
      <c r="FT22" s="30">
        <f>'PADD1 mthly rpt'!FT22+'PADD2 mthly rpt'!FT22+'PADD3 mthly rpt'!FT22+'PADD4 mthly rpt'!FT22+'PADD5 mthly rpt'!FT22</f>
        <v>409180.28498696641</v>
      </c>
      <c r="FU22" s="30">
        <f>'PADD1 mthly rpt'!FU22+'PADD2 mthly rpt'!FU22+'PADD3 mthly rpt'!FU22+'PADD4 mthly rpt'!FU22+'PADD5 mthly rpt'!FU22</f>
        <v>328370.85166323389</v>
      </c>
      <c r="FV22" s="30">
        <f>'PADD1 mthly rpt'!FV22+'PADD2 mthly rpt'!FV22+'PADD3 mthly rpt'!FV22+'PADD4 mthly rpt'!FV22+'PADD5 mthly rpt'!FV22</f>
        <v>251827.04300609717</v>
      </c>
      <c r="FW22" s="30">
        <f>'PADD1 mthly rpt'!FW22+'PADD2 mthly rpt'!FW22+'PADD3 mthly rpt'!FW22+'PADD4 mthly rpt'!FW22+'PADD5 mthly rpt'!FW22</f>
        <v>307517.46040973725</v>
      </c>
      <c r="FX22" s="30">
        <f>'PADD1 mthly rpt'!FX22+'PADD2 mthly rpt'!FX22+'PADD3 mthly rpt'!FX22+'PADD4 mthly rpt'!FX22+'PADD5 mthly rpt'!FX22</f>
        <v>294551.23798225098</v>
      </c>
      <c r="FY22" s="254">
        <f>'PADD1 mthly rpt'!FY22+'PADD2 mthly rpt'!FY22+'PADD3 mthly rpt'!FY22+'PADD4 mthly rpt'!FY22+'PADD5 mthly rpt'!FY22</f>
        <v>444601.70956419845</v>
      </c>
      <c r="FZ22" s="278">
        <f>'PADD1 mthly rpt'!FZ22+'PADD2 mthly rpt'!FZ22+'PADD3 mthly rpt'!FZ22+'PADD4 mthly rpt'!FZ22+'PADD5 mthly rpt'!FZ22</f>
        <v>185808.39267768094</v>
      </c>
      <c r="GA22" s="278">
        <f>'PADD1 mthly rpt'!GA22+'PADD2 mthly rpt'!GA22+'PADD3 mthly rpt'!GA22+'PADD4 mthly rpt'!GA22+'PADD5 mthly rpt'!GA22</f>
        <v>-43441.747970439668</v>
      </c>
      <c r="GB22" s="278">
        <f>'PADD1 mthly rpt'!GB22+'PADD2 mthly rpt'!GB22+'PADD3 mthly rpt'!GB22+'PADD4 mthly rpt'!GB22+'PADD5 mthly rpt'!GB22</f>
        <v>311942.29867068212</v>
      </c>
      <c r="GC22" s="278">
        <f>'PADD1 mthly rpt'!GC22+'PADD2 mthly rpt'!GC22+'PADD3 mthly rpt'!GC22+'PADD4 mthly rpt'!GC22+'PADD5 mthly rpt'!GC22</f>
        <v>356056.28433314973</v>
      </c>
      <c r="GD22" s="278">
        <f>'PADD1 mthly rpt'!GD22+'PADD2 mthly rpt'!GD22+'PADD3 mthly rpt'!GD22+'PADD4 mthly rpt'!GD22+'PADD5 mthly rpt'!GD22</f>
        <v>319630.73543293605</v>
      </c>
      <c r="GE22" s="278">
        <f>'PADD1 mthly rpt'!GE22+'PADD2 mthly rpt'!GE22+'PADD3 mthly rpt'!GE22+'PADD4 mthly rpt'!GE22+'PADD5 mthly rpt'!GE22</f>
        <v>218267.01346856181</v>
      </c>
      <c r="GF22" s="278">
        <f>'PADD1 mthly rpt'!GF22+'PADD2 mthly rpt'!GF22+'PADD3 mthly rpt'!GF22+'PADD4 mthly rpt'!GF22+'PADD5 mthly rpt'!GF22</f>
        <v>175930.57351710729</v>
      </c>
      <c r="GG22" s="278">
        <f>'PADD1 mthly rpt'!GG22+'PADD2 mthly rpt'!GG22+'PADD3 mthly rpt'!GG22+'PADD4 mthly rpt'!GG22+'PADD5 mthly rpt'!GG22</f>
        <v>239149.70007901712</v>
      </c>
      <c r="GH22" s="278">
        <f>'PADD1 mthly rpt'!GH22+'PADD2 mthly rpt'!GH22+'PADD3 mthly rpt'!GH22+'PADD4 mthly rpt'!GH22+'PADD5 mthly rpt'!GH22</f>
        <v>469139.64121182857</v>
      </c>
      <c r="GI22" s="278">
        <f>'PADD1 mthly rpt'!GI22+'PADD2 mthly rpt'!GI22+'PADD3 mthly rpt'!GI22+'PADD4 mthly rpt'!GI22+'PADD5 mthly rpt'!GI22</f>
        <v>392854.63243120932</v>
      </c>
      <c r="GJ22" s="278">
        <f>'PADD1 mthly rpt'!GJ22+'PADD2 mthly rpt'!GJ22+'PADD3 mthly rpt'!GJ22+'PADD4 mthly rpt'!GJ22+'PADD5 mthly rpt'!GJ22</f>
        <v>656898.9956010977</v>
      </c>
      <c r="GK22" s="278">
        <f>'PADD1 mthly rpt'!GK22+'PADD2 mthly rpt'!GK22+'PADD3 mthly rpt'!GK22+'PADD4 mthly rpt'!GK22+'PADD5 mthly rpt'!GK22</f>
        <v>631307.76360871107</v>
      </c>
      <c r="GL22" s="278">
        <f>'PADD1 mthly rpt'!GL22+'PADD2 mthly rpt'!GL22+'PADD3 mthly rpt'!GL22+'PADD4 mthly rpt'!GL22+'PADD5 mthly rpt'!GL22</f>
        <v>596654.78777428472</v>
      </c>
    </row>
    <row r="23" spans="1:194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2">
        <f>'PADD1 mthly rpt'!EM23+'PADD2 mthly rpt'!EM23+'PADD3 mthly rpt'!EM23+'PADD4 mthly rpt'!EM23+'PADD5 mthly rpt'!EM23</f>
        <v>0</v>
      </c>
      <c r="EN23" s="142">
        <f>'PADD1 mthly rpt'!EN23+'PADD2 mthly rpt'!EN23+'PADD3 mthly rpt'!EN23+'PADD4 mthly rpt'!EN23+'PADD5 mthly rpt'!EN23</f>
        <v>0</v>
      </c>
      <c r="EO23" s="142">
        <f>'PADD1 mthly rpt'!EO23+'PADD2 mthly rpt'!EO23+'PADD3 mthly rpt'!EO23+'PADD4 mthly rpt'!EO23+'PADD5 mthly rpt'!EO23</f>
        <v>0</v>
      </c>
      <c r="EP23" s="142">
        <f>'PADD1 mthly rpt'!EP23+'PADD2 mthly rpt'!EP23+'PADD3 mthly rpt'!EP23+'PADD4 mthly rpt'!EP23+'PADD5 mthly rpt'!EP23</f>
        <v>0</v>
      </c>
      <c r="EQ23" s="142">
        <f>'PADD1 mthly rpt'!EQ23+'PADD2 mthly rpt'!EQ23+'PADD3 mthly rpt'!EQ23+'PADD4 mthly rpt'!EQ23+'PADD5 mthly rpt'!EQ23</f>
        <v>0</v>
      </c>
      <c r="ER23" s="142">
        <f>'PADD1 mthly rpt'!ER23+'PADD2 mthly rpt'!ER23+'PADD3 mthly rpt'!ER23+'PADD4 mthly rpt'!ER23+'PADD5 mthly rpt'!ER23</f>
        <v>0</v>
      </c>
      <c r="ES23" s="142">
        <f>'PADD1 mthly rpt'!ES23+'PADD2 mthly rpt'!ES23+'PADD3 mthly rpt'!ES23+'PADD4 mthly rpt'!ES23+'PADD5 mthly rpt'!ES23</f>
        <v>0</v>
      </c>
      <c r="ET23" s="142">
        <f>'PADD1 mthly rpt'!ET23+'PADD2 mthly rpt'!ET23+'PADD3 mthly rpt'!ET23+'PADD4 mthly rpt'!ET23+'PADD5 mthly rpt'!ET23</f>
        <v>0</v>
      </c>
      <c r="EU23" s="142">
        <f>'PADD1 mthly rpt'!EU23+'PADD2 mthly rpt'!EU23+'PADD3 mthly rpt'!EU23+'PADD4 mthly rpt'!EU23+'PADD5 mthly rpt'!EU23</f>
        <v>0</v>
      </c>
      <c r="EV23" s="142">
        <f>'PADD1 mthly rpt'!EV23+'PADD2 mthly rpt'!EV23+'PADD3 mthly rpt'!EV23+'PADD4 mthly rpt'!EV23+'PADD5 mthly rpt'!EV23</f>
        <v>0</v>
      </c>
      <c r="EW23" s="142">
        <f>'PADD1 mthly rpt'!EW23+'PADD2 mthly rpt'!EW23+'PADD3 mthly rpt'!EW23+'PADD4 mthly rpt'!EW23+'PADD5 mthly rpt'!EW23</f>
        <v>0</v>
      </c>
      <c r="EX23" s="142">
        <f>'PADD1 mthly rpt'!EX23+'PADD2 mthly rpt'!EX23+'PADD3 mthly rpt'!EX23+'PADD4 mthly rpt'!EX23+'PADD5 mthly rpt'!EX23</f>
        <v>0</v>
      </c>
      <c r="EY23" s="142">
        <f>'PADD1 mthly rpt'!EY23+'PADD2 mthly rpt'!EY23+'PADD3 mthly rpt'!EY23+'PADD4 mthly rpt'!EY23+'PADD5 mthly rpt'!EY23</f>
        <v>0</v>
      </c>
      <c r="EZ23" s="142">
        <f>'PADD1 mthly rpt'!EZ23+'PADD2 mthly rpt'!EZ23+'PADD3 mthly rpt'!EZ23+'PADD4 mthly rpt'!EZ23+'PADD5 mthly rpt'!EZ23</f>
        <v>0</v>
      </c>
      <c r="FA23" s="142">
        <f>'PADD1 mthly rpt'!FA23+'PADD2 mthly rpt'!FA23+'PADD3 mthly rpt'!FA23+'PADD4 mthly rpt'!FA23+'PADD5 mthly rpt'!FA23</f>
        <v>0</v>
      </c>
      <c r="FB23" s="142">
        <f>'PADD1 mthly rpt'!FB23+'PADD2 mthly rpt'!FB23+'PADD3 mthly rpt'!FB23+'PADD4 mthly rpt'!FB23+'PADD5 mthly rpt'!FB23</f>
        <v>0</v>
      </c>
      <c r="FC23" s="142">
        <f>'PADD1 mthly rpt'!FC23+'PADD2 mthly rpt'!FC23+'PADD3 mthly rpt'!FC23+'PADD4 mthly rpt'!FC23+'PADD5 mthly rpt'!FC23</f>
        <v>0</v>
      </c>
      <c r="FD23" s="142">
        <f>'PADD1 mthly rpt'!FD23+'PADD2 mthly rpt'!FD23+'PADD3 mthly rpt'!FD23+'PADD4 mthly rpt'!FD23+'PADD5 mthly rpt'!FD23</f>
        <v>0</v>
      </c>
      <c r="FE23" s="142">
        <f>'PADD1 mthly rpt'!FE23+'PADD2 mthly rpt'!FE23+'PADD3 mthly rpt'!FE23+'PADD4 mthly rpt'!FE23+'PADD5 mthly rpt'!FE23</f>
        <v>0</v>
      </c>
      <c r="FF23" s="142">
        <f>'PADD1 mthly rpt'!FF23+'PADD2 mthly rpt'!FF23+'PADD3 mthly rpt'!FF23+'PADD4 mthly rpt'!FF23+'PADD5 mthly rpt'!FF23</f>
        <v>0</v>
      </c>
      <c r="FG23" s="142">
        <f>'PADD1 mthly rpt'!FG23+'PADD2 mthly rpt'!FG23+'PADD3 mthly rpt'!FG23+'PADD4 mthly rpt'!FG23+'PADD5 mthly rpt'!FG23</f>
        <v>0</v>
      </c>
      <c r="FH23" s="142">
        <f>'PADD1 mthly rpt'!FH23+'PADD2 mthly rpt'!FH23+'PADD3 mthly rpt'!FH23+'PADD4 mthly rpt'!FH23+'PADD5 mthly rpt'!FH23</f>
        <v>0</v>
      </c>
      <c r="FI23" s="142">
        <f>'PADD1 mthly rpt'!FI23+'PADD2 mthly rpt'!FI23+'PADD3 mthly rpt'!FI23+'PADD4 mthly rpt'!FI23+'PADD5 mthly rpt'!FI23</f>
        <v>0</v>
      </c>
      <c r="FJ23" s="142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-36256.155272135744</v>
      </c>
      <c r="FO23" s="32">
        <f>'PADD1 mthly rpt'!FO23+'PADD2 mthly rpt'!FO23+'PADD3 mthly rpt'!FO23+'PADD4 mthly rpt'!FO23+'PADD5 mthly rpt'!FO23</f>
        <v>-53741.023895787839</v>
      </c>
      <c r="FP23" s="32">
        <f>'PADD1 mthly rpt'!FP23+'PADD2 mthly rpt'!FP23+'PADD3 mthly rpt'!FP23+'PADD4 mthly rpt'!FP23+'PADD5 mthly rpt'!FP23</f>
        <v>-53418.736612780951</v>
      </c>
      <c r="FQ23" s="142">
        <f>'PADD1 mthly rpt'!FQ23+'PADD2 mthly rpt'!FQ23+'PADD3 mthly rpt'!FQ23+'PADD4 mthly rpt'!FQ23+'PADD5 mthly rpt'!FQ23</f>
        <v>-49552.123059610196</v>
      </c>
      <c r="FR23" s="32">
        <f>'PADD1 mthly rpt'!FR23+'PADD2 mthly rpt'!FR23+'PADD3 mthly rpt'!FR23+'PADD4 mthly rpt'!FR23+'PADD5 mthly rpt'!FR23</f>
        <v>-45235.647314052127</v>
      </c>
      <c r="FS23" s="32">
        <f>'PADD1 mthly rpt'!FS23+'PADD2 mthly rpt'!FS23+'PADD3 mthly rpt'!FS23+'PADD4 mthly rpt'!FS23+'PADD5 mthly rpt'!FS23</f>
        <v>-44540.297851988842</v>
      </c>
      <c r="FT23" s="32">
        <f>'PADD1 mthly rpt'!FT23+'PADD2 mthly rpt'!FT23+'PADD3 mthly rpt'!FT23+'PADD4 mthly rpt'!FT23+'PADD5 mthly rpt'!FT23</f>
        <v>-44890.624090681071</v>
      </c>
      <c r="FU23" s="32">
        <f>'PADD1 mthly rpt'!FU23+'PADD2 mthly rpt'!FU23+'PADD3 mthly rpt'!FU23+'PADD4 mthly rpt'!FU23+'PADD5 mthly rpt'!FU23</f>
        <v>-45611.561159747085</v>
      </c>
      <c r="FV23" s="32">
        <f>'PADD1 mthly rpt'!FV23+'PADD2 mthly rpt'!FV23+'PADD3 mthly rpt'!FV23+'PADD4 mthly rpt'!FV23+'PADD5 mthly rpt'!FV23</f>
        <v>-43511.435425884185</v>
      </c>
      <c r="FW23" s="32">
        <f>'PADD1 mthly rpt'!FW23+'PADD2 mthly rpt'!FW23+'PADD3 mthly rpt'!FW23+'PADD4 mthly rpt'!FW23+'PADD5 mthly rpt'!FW23</f>
        <v>-38737.022977126966</v>
      </c>
      <c r="FX23" s="32">
        <f>'PADD1 mthly rpt'!FX23+'PADD2 mthly rpt'!FX23+'PADD3 mthly rpt'!FX23+'PADD4 mthly rpt'!FX23+'PADD5 mthly rpt'!FX23</f>
        <v>-156374.09965064394</v>
      </c>
      <c r="FY23" s="255">
        <f>'PADD1 mthly rpt'!FY23+'PADD2 mthly rpt'!FY23+'PADD3 mthly rpt'!FY23+'PADD4 mthly rpt'!FY23+'PADD5 mthly rpt'!FY23</f>
        <v>-77645.022817151679</v>
      </c>
      <c r="FZ23" s="279">
        <f>'PADD1 mthly rpt'!FZ23+'PADD2 mthly rpt'!FZ23+'PADD3 mthly rpt'!FZ23+'PADD4 mthly rpt'!FZ23+'PADD5 mthly rpt'!FZ23</f>
        <v>-168953.85786106388</v>
      </c>
      <c r="GA23" s="279">
        <f>'PADD1 mthly rpt'!GA23+'PADD2 mthly rpt'!GA23+'PADD3 mthly rpt'!GA23+'PADD4 mthly rpt'!GA23+'PADD5 mthly rpt'!GA23</f>
        <v>-346493.89716890967</v>
      </c>
      <c r="GB23" s="279">
        <f>'PADD1 mthly rpt'!GB23+'PADD2 mthly rpt'!GB23+'PADD3 mthly rpt'!GB23+'PADD4 mthly rpt'!GB23+'PADD5 mthly rpt'!GB23</f>
        <v>-98886.551297379978</v>
      </c>
      <c r="GC23" s="279">
        <f>'PADD1 mthly rpt'!GC23+'PADD2 mthly rpt'!GC23+'PADD3 mthly rpt'!GC23+'PADD4 mthly rpt'!GC23+'PADD5 mthly rpt'!GC23</f>
        <v>-110083.08543619298</v>
      </c>
      <c r="GD23" s="279">
        <f>'PADD1 mthly rpt'!GD23+'PADD2 mthly rpt'!GD23+'PADD3 mthly rpt'!GD23+'PADD4 mthly rpt'!GD23+'PADD5 mthly rpt'!GD23</f>
        <v>-110202.41876566094</v>
      </c>
      <c r="GE23" s="279">
        <f>'PADD1 mthly rpt'!GE23+'PADD2 mthly rpt'!GE23+'PADD3 mthly rpt'!GE23+'PADD4 mthly rpt'!GE23+'PADD5 mthly rpt'!GE23</f>
        <v>-106189.95466663121</v>
      </c>
      <c r="GF23" s="279">
        <f>'PADD1 mthly rpt'!GF23+'PADD2 mthly rpt'!GF23+'PADD3 mthly rpt'!GF23+'PADD4 mthly rpt'!GF23+'PADD5 mthly rpt'!GF23</f>
        <v>-99495.331382722812</v>
      </c>
      <c r="GG23" s="279">
        <f>'PADD1 mthly rpt'!GG23+'PADD2 mthly rpt'!GG23+'PADD3 mthly rpt'!GG23+'PADD4 mthly rpt'!GG23+'PADD5 mthly rpt'!GG23</f>
        <v>-106774.75804843316</v>
      </c>
      <c r="GH23" s="279">
        <f>'PADD1 mthly rpt'!GH23+'PADD2 mthly rpt'!GH23+'PADD3 mthly rpt'!GH23+'PADD4 mthly rpt'!GH23+'PADD5 mthly rpt'!GH23</f>
        <v>-116093.82348318119</v>
      </c>
      <c r="GI23" s="279">
        <f>'PADD1 mthly rpt'!GI23+'PADD2 mthly rpt'!GI23+'PADD3 mthly rpt'!GI23+'PADD4 mthly rpt'!GI23+'PADD5 mthly rpt'!GI23</f>
        <v>-106175.46873139498</v>
      </c>
      <c r="GJ23" s="279">
        <f>'PADD1 mthly rpt'!GJ23+'PADD2 mthly rpt'!GJ23+'PADD3 mthly rpt'!GJ23+'PADD4 mthly rpt'!GJ23+'PADD5 mthly rpt'!GJ23</f>
        <v>-123914.47275201046</v>
      </c>
      <c r="GK23" s="279">
        <f>'PADD1 mthly rpt'!GK23+'PADD2 mthly rpt'!GK23+'PADD3 mthly rpt'!GK23+'PADD4 mthly rpt'!GK23+'PADD5 mthly rpt'!GK23</f>
        <v>-128674.82681918425</v>
      </c>
      <c r="GL23" s="279">
        <f>'PADD1 mthly rpt'!GL23+'PADD2 mthly rpt'!GL23+'PADD3 mthly rpt'!GL23+'PADD4 mthly rpt'!GL23+'PADD5 mthly rpt'!GL23</f>
        <v>2986510.1379823391</v>
      </c>
    </row>
    <row r="24" spans="1:194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261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</row>
    <row r="25" spans="1:194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57">
        <f>'PADD1 mthly rpt'!EM25+'PADD2 mthly rpt'!EM25+'PADD3 mthly rpt'!EM25+'PADD4 mthly rpt'!EM25+'PADD5 mthly rpt'!EM25</f>
        <v>1129147.8917286801</v>
      </c>
      <c r="EN25" s="157">
        <f>'PADD1 mthly rpt'!EN25+'PADD2 mthly rpt'!EN25+'PADD3 mthly rpt'!EN25+'PADD4 mthly rpt'!EN25+'PADD5 mthly rpt'!EN25</f>
        <v>1212287.9065875139</v>
      </c>
      <c r="EO25" s="157">
        <f>'PADD1 mthly rpt'!EO25+'PADD2 mthly rpt'!EO25+'PADD3 mthly rpt'!EO25+'PADD4 mthly rpt'!EO25+'PADD5 mthly rpt'!EO25</f>
        <v>1270324.2663768199</v>
      </c>
      <c r="EP25" s="176">
        <f>'PADD1 mthly rpt'!EP25+'PADD2 mthly rpt'!EP25+'PADD3 mthly rpt'!EP25+'PADD4 mthly rpt'!EP25+'PADD5 mthly rpt'!EP25</f>
        <v>1420713.1252742654</v>
      </c>
      <c r="EQ25" s="176">
        <f>'PADD1 mthly rpt'!EQ25+'PADD2 mthly rpt'!EQ25+'PADD3 mthly rpt'!EQ25+'PADD4 mthly rpt'!EQ25+'PADD5 mthly rpt'!EQ25</f>
        <v>1471176.6857403868</v>
      </c>
      <c r="ER25" s="186">
        <f>'PADD1 mthly rpt'!ER25+'PADD2 mthly rpt'!ER25+'PADD3 mthly rpt'!ER25+'PADD4 mthly rpt'!ER25+'PADD5 mthly rpt'!ER25</f>
        <v>1379738.4194766863</v>
      </c>
      <c r="ES25" s="186">
        <f>'PADD1 mthly rpt'!ES25+'PADD2 mthly rpt'!ES25+'PADD3 mthly rpt'!ES25+'PADD4 mthly rpt'!ES25+'PADD5 mthly rpt'!ES25</f>
        <v>1270437.5508655242</v>
      </c>
      <c r="ET25" s="186">
        <f>'PADD1 mthly rpt'!ET25+'PADD2 mthly rpt'!ET25+'PADD3 mthly rpt'!ET25+'PADD4 mthly rpt'!ET25+'PADD5 mthly rpt'!ET25</f>
        <v>1116692.6955426303</v>
      </c>
      <c r="EU25" s="186">
        <f>'PADD1 mthly rpt'!EU25+'PADD2 mthly rpt'!EU25+'PADD3 mthly rpt'!EU25+'PADD4 mthly rpt'!EU25+'PADD5 mthly rpt'!EU25</f>
        <v>1027068.3426464431</v>
      </c>
      <c r="EV25" s="186">
        <f>'PADD1 mthly rpt'!EV25+'PADD2 mthly rpt'!EV25+'PADD3 mthly rpt'!EV25+'PADD4 mthly rpt'!EV25+'PADD5 mthly rpt'!EV25</f>
        <v>1008770.1579763638</v>
      </c>
      <c r="EW25" s="198">
        <f>'PADD1 mthly rpt'!EW25+'PADD2 mthly rpt'!EW25+'PADD3 mthly rpt'!EW25+'PADD4 mthly rpt'!EW25+'PADD5 mthly rpt'!EW25</f>
        <v>1010466.561441542</v>
      </c>
      <c r="EX25" s="198">
        <f>'PADD1 mthly rpt'!EX25+'PADD2 mthly rpt'!EX25+'PADD3 mthly rpt'!EX25+'PADD4 mthly rpt'!EX25+'PADD5 mthly rpt'!EX25</f>
        <v>1034551.1168770569</v>
      </c>
      <c r="EY25" s="198">
        <f>'PADD1 mthly rpt'!EY25+'PADD2 mthly rpt'!EY25+'PADD3 mthly rpt'!EY25+'PADD4 mthly rpt'!EY25+'PADD5 mthly rpt'!EY25</f>
        <v>1024182.5155312464</v>
      </c>
      <c r="EZ25" s="198">
        <f>'PADD1 mthly rpt'!EZ25+'PADD2 mthly rpt'!EZ25+'PADD3 mthly rpt'!EZ25+'PADD4 mthly rpt'!EZ25+'PADD5 mthly rpt'!EZ25</f>
        <v>1182053.6566959189</v>
      </c>
      <c r="FA25" s="211">
        <f>'PADD1 mthly rpt'!FA25+'PADD2 mthly rpt'!FA25+'PADD3 mthly rpt'!FA25+'PADD4 mthly rpt'!FA25+'PADD5 mthly rpt'!FA25</f>
        <v>1270169.3518659628</v>
      </c>
      <c r="FB25" s="211">
        <f>'PADD1 mthly rpt'!FB25+'PADD2 mthly rpt'!FB25+'PADD3 mthly rpt'!FB25+'PADD4 mthly rpt'!FB25+'PADD5 mthly rpt'!FB25</f>
        <v>1357347.0802782953</v>
      </c>
      <c r="FC25" s="221">
        <f>'PADD1 mthly rpt'!FC25+'PADD2 mthly rpt'!FC25+'PADD3 mthly rpt'!FC25+'PADD4 mthly rpt'!FC25+'PADD5 mthly rpt'!FC25</f>
        <v>1532745.0716565314</v>
      </c>
      <c r="FD25" s="221">
        <f>'PADD1 mthly rpt'!FD25+'PADD2 mthly rpt'!FD25+'PADD3 mthly rpt'!FD25+'PADD4 mthly rpt'!FD25+'PADD5 mthly rpt'!FD25</f>
        <v>1374782.1813229024</v>
      </c>
      <c r="FE25" s="233">
        <f>'PADD1 mthly rpt'!FE25+'PADD2 mthly rpt'!FE25+'PADD3 mthly rpt'!FE25+'PADD4 mthly rpt'!FE25+'PADD5 mthly rpt'!FE25</f>
        <v>1217114.8482677492</v>
      </c>
      <c r="FF25" s="233">
        <f>'PADD1 mthly rpt'!FF25+'PADD2 mthly rpt'!FF25+'PADD3 mthly rpt'!FF25+'PADD4 mthly rpt'!FF25+'PADD5 mthly rpt'!FF25</f>
        <v>1129026.3740933649</v>
      </c>
      <c r="FG25" s="233">
        <f>'PADD1 mthly rpt'!FG25+'PADD2 mthly rpt'!FG25+'PADD3 mthly rpt'!FG25+'PADD4 mthly rpt'!FG25+'PADD5 mthly rpt'!FG25</f>
        <v>955738.26865907223</v>
      </c>
      <c r="FH25" s="233">
        <f>'PADD1 mthly rpt'!FH25+'PADD2 mthly rpt'!FH25+'PADD3 mthly rpt'!FH25+'PADD4 mthly rpt'!FH25+'PADD5 mthly rpt'!FH25</f>
        <v>1030506.3016578224</v>
      </c>
      <c r="FI25" s="233">
        <f>'PADD1 mthly rpt'!FI25+'PADD2 mthly rpt'!FI25+'PADD3 mthly rpt'!FI25+'PADD4 mthly rpt'!FI25+'PADD5 mthly rpt'!FI25</f>
        <v>990521.40982146875</v>
      </c>
      <c r="FJ25" s="233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1384593.268903851</v>
      </c>
      <c r="FP25" s="36">
        <f>'PADD1 mthly rpt'!FP25+'PADD2 mthly rpt'!FP25+'PADD3 mthly rpt'!FP25+'PADD4 mthly rpt'!FP25+'PADD5 mthly rpt'!FP25</f>
        <v>1361455.3590316386</v>
      </c>
      <c r="FQ25" s="233">
        <f>'PADD1 mthly rpt'!FQ25+'PADD2 mthly rpt'!FQ25+'PADD3 mthly rpt'!FQ25+'PADD4 mthly rpt'!FQ25+'PADD5 mthly rpt'!FQ25</f>
        <v>1150198.2404828994</v>
      </c>
      <c r="FR25" s="36">
        <f>'PADD1 mthly rpt'!FR25+'PADD2 mthly rpt'!FR25+'PADD3 mthly rpt'!FR25+'PADD4 mthly rpt'!FR25+'PADD5 mthly rpt'!FR25</f>
        <v>951464.24861599982</v>
      </c>
      <c r="FS25" s="36">
        <f>'PADD1 mthly rpt'!FS25+'PADD2 mthly rpt'!FS25+'PADD3 mthly rpt'!FS25+'PADD4 mthly rpt'!FS25+'PADD5 mthly rpt'!FS25</f>
        <v>918606.40870399436</v>
      </c>
      <c r="FT25" s="36">
        <f>'PADD1 mthly rpt'!FT25+'PADD2 mthly rpt'!FT25+'PADD3 mthly rpt'!FT25+'PADD4 mthly rpt'!FT25+'PADD5 mthly rpt'!FT25</f>
        <v>904966.98875668354</v>
      </c>
      <c r="FU25" s="36">
        <f>'PADD1 mthly rpt'!FU25+'PADD2 mthly rpt'!FU25+'PADD3 mthly rpt'!FU25+'PADD4 mthly rpt'!FU25+'PADD5 mthly rpt'!FU25</f>
        <v>907968.67222017166</v>
      </c>
      <c r="FV25" s="36">
        <f>'PADD1 mthly rpt'!FV25+'PADD2 mthly rpt'!FV25+'PADD3 mthly rpt'!FV25+'PADD4 mthly rpt'!FV25+'PADD5 mthly rpt'!FV25</f>
        <v>971820.25712751411</v>
      </c>
      <c r="FW25" s="36">
        <f>'PADD1 mthly rpt'!FW25+'PADD2 mthly rpt'!FW25+'PADD3 mthly rpt'!FW25+'PADD4 mthly rpt'!FW25+'PADD5 mthly rpt'!FW25</f>
        <v>985322.0265438304</v>
      </c>
      <c r="FX25" s="36">
        <f>'PADD1 mthly rpt'!FX25+'PADD2 mthly rpt'!FX25+'PADD3 mthly rpt'!FX25+'PADD4 mthly rpt'!FX25+'PADD5 mthly rpt'!FX25</f>
        <v>1098983.7686183262</v>
      </c>
      <c r="FY25" s="257">
        <f>'PADD1 mthly rpt'!FY25+'PADD2 mthly rpt'!FY25+'PADD3 mthly rpt'!FY25+'PADD4 mthly rpt'!FY25+'PADD5 mthly rpt'!FY25</f>
        <v>1153381.4741769731</v>
      </c>
      <c r="FZ25" s="281">
        <f>'PADD1 mthly rpt'!FZ25+'PADD2 mthly rpt'!FZ25+'PADD3 mthly rpt'!FZ25+'PADD4 mthly rpt'!FZ25+'PADD5 mthly rpt'!FZ25</f>
        <v>1233278.0931886758</v>
      </c>
      <c r="GA25" s="281">
        <f>'PADD1 mthly rpt'!GA25+'PADD2 mthly rpt'!GA25+'PADD3 mthly rpt'!GA25+'PADD4 mthly rpt'!GA25+'PADD5 mthly rpt'!GA25</f>
        <v>1258848.8596058872</v>
      </c>
      <c r="GB25" s="281">
        <f>'PADD1 mthly rpt'!GB25+'PADD2 mthly rpt'!GB25+'PADD3 mthly rpt'!GB25+'PADD4 mthly rpt'!GB25+'PADD5 mthly rpt'!GB25</f>
        <v>1210423.6037928984</v>
      </c>
      <c r="GC25" s="281">
        <f>'PADD1 mthly rpt'!GC25+'PADD2 mthly rpt'!GC25+'PADD3 mthly rpt'!GC25+'PADD4 mthly rpt'!GC25+'PADD5 mthly rpt'!GC25</f>
        <v>1066200.7091965775</v>
      </c>
      <c r="GD25" s="281">
        <f>'PADD1 mthly rpt'!GD25+'PADD2 mthly rpt'!GD25+'PADD3 mthly rpt'!GD25+'PADD4 mthly rpt'!GD25+'PADD5 mthly rpt'!GD25</f>
        <v>943738.45090553106</v>
      </c>
      <c r="GE25" s="281">
        <f>'PADD1 mthly rpt'!GE25+'PADD2 mthly rpt'!GE25+'PADD3 mthly rpt'!GE25+'PADD4 mthly rpt'!GE25+'PADD5 mthly rpt'!GE25</f>
        <v>895259.30093931686</v>
      </c>
      <c r="GF25" s="281">
        <f>'PADD1 mthly rpt'!GF25+'PADD2 mthly rpt'!GF25+'PADD3 mthly rpt'!GF25+'PADD4 mthly rpt'!GF25+'PADD5 mthly rpt'!GF25</f>
        <v>896560.81166215264</v>
      </c>
      <c r="GG25" s="281">
        <f>'PADD1 mthly rpt'!GG25+'PADD2 mthly rpt'!GG25+'PADD3 mthly rpt'!GG25+'PADD4 mthly rpt'!GG25+'PADD5 mthly rpt'!GG25</f>
        <v>901225.49285659718</v>
      </c>
      <c r="GH25" s="281">
        <f>'PADD1 mthly rpt'!GH25+'PADD2 mthly rpt'!GH25+'PADD3 mthly rpt'!GH25+'PADD4 mthly rpt'!GH25+'PADD5 mthly rpt'!GH25</f>
        <v>942171.12695581897</v>
      </c>
      <c r="GI25" s="281">
        <f>'PADD1 mthly rpt'!GI25+'PADD2 mthly rpt'!GI25+'PADD3 mthly rpt'!GI25+'PADD4 mthly rpt'!GI25+'PADD5 mthly rpt'!GI25</f>
        <v>978370.13812478189</v>
      </c>
      <c r="GJ25" s="281">
        <f>'PADD1 mthly rpt'!GJ25+'PADD2 mthly rpt'!GJ25+'PADD3 mthly rpt'!GJ25+'PADD4 mthly rpt'!GJ25+'PADD5 mthly rpt'!GJ25</f>
        <v>1083378.1795341752</v>
      </c>
      <c r="GK25" s="281">
        <f>'PADD1 mthly rpt'!GK25+'PADD2 mthly rpt'!GK25+'PADD3 mthly rpt'!GK25+'PADD4 mthly rpt'!GK25+'PADD5 mthly rpt'!GK25</f>
        <v>1141504.9808661379</v>
      </c>
      <c r="GL25" s="281">
        <f>'PADD1 mthly rpt'!GL25+'PADD2 mthly rpt'!GL25+'PADD3 mthly rpt'!GL25+'PADD4 mthly rpt'!GL25+'PADD5 mthly rpt'!GL25</f>
        <v>1197726.57440317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57">
        <f>'PADD1 mthly rpt'!EM26+'PADD2 mthly rpt'!EM26+'PADD3 mthly rpt'!EM26+'PADD4 mthly rpt'!EM26+'PADD5 mthly rpt'!EM26</f>
        <v>87758.533622603078</v>
      </c>
      <c r="EN26" s="157">
        <f>'PADD1 mthly rpt'!EN26+'PADD2 mthly rpt'!EN26+'PADD3 mthly rpt'!EN26+'PADD4 mthly rpt'!EN26+'PADD5 mthly rpt'!EN26</f>
        <v>112850.00900636343</v>
      </c>
      <c r="EO26" s="157">
        <f>'PADD1 mthly rpt'!EO26+'PADD2 mthly rpt'!EO26+'PADD3 mthly rpt'!EO26+'PADD4 mthly rpt'!EO26+'PADD5 mthly rpt'!EO26</f>
        <v>81261.083313316863</v>
      </c>
      <c r="EP26" s="176">
        <f>'PADD1 mthly rpt'!EP26+'PADD2 mthly rpt'!EP26+'PADD3 mthly rpt'!EP26+'PADD4 mthly rpt'!EP26+'PADD5 mthly rpt'!EP26</f>
        <v>66944.275560715832</v>
      </c>
      <c r="EQ26" s="176">
        <f>'PADD1 mthly rpt'!EQ26+'PADD2 mthly rpt'!EQ26+'PADD3 mthly rpt'!EQ26+'PADD4 mthly rpt'!EQ26+'PADD5 mthly rpt'!EQ26</f>
        <v>48982.473055944392</v>
      </c>
      <c r="ER26" s="186">
        <f>'PADD1 mthly rpt'!ER26+'PADD2 mthly rpt'!ER26+'PADD3 mthly rpt'!ER26+'PADD4 mthly rpt'!ER26+'PADD5 mthly rpt'!ER26</f>
        <v>8576.8527830843959</v>
      </c>
      <c r="ES26" s="186">
        <f>'PADD1 mthly rpt'!ES26+'PADD2 mthly rpt'!ES26+'PADD3 mthly rpt'!ES26+'PADD4 mthly rpt'!ES26+'PADD5 mthly rpt'!ES26</f>
        <v>139261.99489063869</v>
      </c>
      <c r="ET26" s="186">
        <f>'PADD1 mthly rpt'!ET26+'PADD2 mthly rpt'!ET26+'PADD3 mthly rpt'!ET26+'PADD4 mthly rpt'!ET26+'PADD5 mthly rpt'!ET26</f>
        <v>142544.90667681256</v>
      </c>
      <c r="EU26" s="186">
        <f>'PADD1 mthly rpt'!EU26+'PADD2 mthly rpt'!EU26+'PADD3 mthly rpt'!EU26+'PADD4 mthly rpt'!EU26+'PADD5 mthly rpt'!EU26</f>
        <v>131730.22526609563</v>
      </c>
      <c r="EV26" s="186">
        <f>'PADD1 mthly rpt'!EV26+'PADD2 mthly rpt'!EV26+'PADD3 mthly rpt'!EV26+'PADD4 mthly rpt'!EV26+'PADD5 mthly rpt'!EV26</f>
        <v>104534.00381440693</v>
      </c>
      <c r="EW26" s="198">
        <f>'PADD1 mthly rpt'!EW26+'PADD2 mthly rpt'!EW26+'PADD3 mthly rpt'!EW26+'PADD4 mthly rpt'!EW26+'PADD5 mthly rpt'!EW26</f>
        <v>30660.762824570083</v>
      </c>
      <c r="EX26" s="198">
        <f>'PADD1 mthly rpt'!EX26+'PADD2 mthly rpt'!EX26+'PADD3 mthly rpt'!EX26+'PADD4 mthly rpt'!EX26+'PADD5 mthly rpt'!EX26</f>
        <v>-88811.881550984603</v>
      </c>
      <c r="EY26" s="198">
        <f>'PADD1 mthly rpt'!EY26+'PADD2 mthly rpt'!EY26+'PADD3 mthly rpt'!EY26+'PADD4 mthly rpt'!EY26+'PADD5 mthly rpt'!EY26</f>
        <v>-104965.37619743365</v>
      </c>
      <c r="EZ26" s="198">
        <f>'PADD1 mthly rpt'!EZ26+'PADD2 mthly rpt'!EZ26+'PADD3 mthly rpt'!EZ26+'PADD4 mthly rpt'!EZ26+'PADD5 mthly rpt'!EZ26</f>
        <v>-30234.249891594998</v>
      </c>
      <c r="FA26" s="211">
        <f>'PADD1 mthly rpt'!FA26+'PADD2 mthly rpt'!FA26+'PADD3 mthly rpt'!FA26+'PADD4 mthly rpt'!FA26+'PADD5 mthly rpt'!FA26</f>
        <v>-154.91451085696463</v>
      </c>
      <c r="FB26" s="211">
        <f>'PADD1 mthly rpt'!FB26+'PADD2 mthly rpt'!FB26+'PADD3 mthly rpt'!FB26+'PADD4 mthly rpt'!FB26+'PADD5 mthly rpt'!FB26</f>
        <v>-63366.044995970224</v>
      </c>
      <c r="FC26" s="221">
        <f>'PADD1 mthly rpt'!FC26+'PADD2 mthly rpt'!FC26+'PADD3 mthly rpt'!FC26+'PADD4 mthly rpt'!FC26+'PADD5 mthly rpt'!FC26</f>
        <v>61568.385916144427</v>
      </c>
      <c r="FD26" s="221">
        <f>'PADD1 mthly rpt'!FD26+'PADD2 mthly rpt'!FD26+'PADD3 mthly rpt'!FD26+'PADD4 mthly rpt'!FD26+'PADD5 mthly rpt'!FD26</f>
        <v>-4956.2381537840993</v>
      </c>
      <c r="FE26" s="233">
        <f>'PADD1 mthly rpt'!FE26+'PADD2 mthly rpt'!FE26+'PADD3 mthly rpt'!FE26+'PADD4 mthly rpt'!FE26+'PADD5 mthly rpt'!FE26</f>
        <v>-53322.702597775045</v>
      </c>
      <c r="FF26" s="233">
        <f>'PADD1 mthly rpt'!FF26+'PADD2 mthly rpt'!FF26+'PADD3 mthly rpt'!FF26+'PADD4 mthly rpt'!FF26+'PADD5 mthly rpt'!FF26</f>
        <v>12333.678550734832</v>
      </c>
      <c r="FG26" s="233">
        <f>'PADD1 mthly rpt'!FG26+'PADD2 mthly rpt'!FG26+'PADD3 mthly rpt'!FG26+'PADD4 mthly rpt'!FG26+'PADD5 mthly rpt'!FG26</f>
        <v>-71330.073987370881</v>
      </c>
      <c r="FH26" s="233">
        <f>'PADD1 mthly rpt'!FH26+'PADD2 mthly rpt'!FH26+'PADD3 mthly rpt'!FH26+'PADD4 mthly rpt'!FH26+'PADD5 mthly rpt'!FH26</f>
        <v>21736.143681458656</v>
      </c>
      <c r="FI26" s="233">
        <f>'PADD1 mthly rpt'!FI26+'PADD2 mthly rpt'!FI26+'PADD3 mthly rpt'!FI26+'PADD4 mthly rpt'!FI26+'PADD5 mthly rpt'!FI26</f>
        <v>-19945.151620073299</v>
      </c>
      <c r="FJ26" s="233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-148151.80275268003</v>
      </c>
      <c r="FP26" s="36">
        <f>'PADD1 mthly rpt'!FP26+'PADD2 mthly rpt'!FP26+'PADD3 mthly rpt'!FP26+'PADD4 mthly rpt'!FP26+'PADD5 mthly rpt'!FP26</f>
        <v>-13326.822291263874</v>
      </c>
      <c r="FQ26" s="233">
        <f>'PADD1 mthly rpt'!FQ26+'PADD2 mthly rpt'!FQ26+'PADD3 mthly rpt'!FQ26+'PADD4 mthly rpt'!FQ26+'PADD5 mthly rpt'!FQ26</f>
        <v>-66916.607784849766</v>
      </c>
      <c r="FR26" s="36">
        <f>'PADD1 mthly rpt'!FR26+'PADD2 mthly rpt'!FR26+'PADD3 mthly rpt'!FR26+'PADD4 mthly rpt'!FR26+'PADD5 mthly rpt'!FR26</f>
        <v>-177562.12547736522</v>
      </c>
      <c r="FS26" s="36">
        <f>'PADD1 mthly rpt'!FS26+'PADD2 mthly rpt'!FS26+'PADD3 mthly rpt'!FS26+'PADD4 mthly rpt'!FS26+'PADD5 mthly rpt'!FS26</f>
        <v>-37131.859955077802</v>
      </c>
      <c r="FT26" s="36">
        <f>'PADD1 mthly rpt'!FT26+'PADD2 mthly rpt'!FT26+'PADD3 mthly rpt'!FT26+'PADD4 mthly rpt'!FT26+'PADD5 mthly rpt'!FT26</f>
        <v>-125539.312901139</v>
      </c>
      <c r="FU26" s="36">
        <f>'PADD1 mthly rpt'!FU26+'PADD2 mthly rpt'!FU26+'PADD3 mthly rpt'!FU26+'PADD4 mthly rpt'!FU26+'PADD5 mthly rpt'!FU26</f>
        <v>-82552.737601296976</v>
      </c>
      <c r="FV26" s="36">
        <f>'PADD1 mthly rpt'!FV26+'PADD2 mthly rpt'!FV26+'PADD3 mthly rpt'!FV26+'PADD4 mthly rpt'!FV26+'PADD5 mthly rpt'!FV26</f>
        <v>-70318.399316271039</v>
      </c>
      <c r="FW26" s="36">
        <f>'PADD1 mthly rpt'!FW26+'PADD2 mthly rpt'!FW26+'PADD3 mthly rpt'!FW26+'PADD4 mthly rpt'!FW26+'PADD5 mthly rpt'!FW26</f>
        <v>-93184.105796292861</v>
      </c>
      <c r="FX26" s="36">
        <f>'PADD1 mthly rpt'!FX26+'PADD2 mthly rpt'!FX26+'PADD3 mthly rpt'!FX26+'PADD4 mthly rpt'!FX26+'PADD5 mthly rpt'!FX26</f>
        <v>-129083.00365049031</v>
      </c>
      <c r="FY26" s="257">
        <f>'PADD1 mthly rpt'!FY26+'PADD2 mthly rpt'!FY26+'PADD3 mthly rpt'!FY26+'PADD4 mthly rpt'!FY26+'PADD5 mthly rpt'!FY26</f>
        <v>-141591.50917246685</v>
      </c>
      <c r="FZ26" s="281">
        <f>'PADD1 mthly rpt'!FZ26+'PADD2 mthly rpt'!FZ26+'PADD3 mthly rpt'!FZ26+'PADD4 mthly rpt'!FZ26+'PADD5 mthly rpt'!FZ26</f>
        <v>-139520.63466473354</v>
      </c>
      <c r="GA26" s="281">
        <f>'PADD1 mthly rpt'!GA26+'PADD2 mthly rpt'!GA26+'PADD3 mthly rpt'!GA26+'PADD4 mthly rpt'!GA26+'PADD5 mthly rpt'!GA26</f>
        <v>-125744.40929796407</v>
      </c>
      <c r="GB26" s="281">
        <f>'PADD1 mthly rpt'!GB26+'PADD2 mthly rpt'!GB26+'PADD3 mthly rpt'!GB26+'PADD4 mthly rpt'!GB26+'PADD5 mthly rpt'!GB26</f>
        <v>-151031.75523874006</v>
      </c>
      <c r="GC26" s="281">
        <f>'PADD1 mthly rpt'!GC26+'PADD2 mthly rpt'!GC26+'PADD3 mthly rpt'!GC26+'PADD4 mthly rpt'!GC26+'PADD5 mthly rpt'!GC26</f>
        <v>-83997.531286321813</v>
      </c>
      <c r="GD26" s="281">
        <f>'PADD1 mthly rpt'!GD26+'PADD2 mthly rpt'!GD26+'PADD3 mthly rpt'!GD26+'PADD4 mthly rpt'!GD26+'PADD5 mthly rpt'!GD26</f>
        <v>-7725.7977104686943</v>
      </c>
      <c r="GE26" s="281">
        <f>'PADD1 mthly rpt'!GE26+'PADD2 mthly rpt'!GE26+'PADD3 mthly rpt'!GE26+'PADD4 mthly rpt'!GE26+'PADD5 mthly rpt'!GE26</f>
        <v>-23347.107764677479</v>
      </c>
      <c r="GF26" s="281">
        <f>'PADD1 mthly rpt'!GF26+'PADD2 mthly rpt'!GF26+'PADD3 mthly rpt'!GF26+'PADD4 mthly rpt'!GF26+'PADD5 mthly rpt'!GF26</f>
        <v>-8406.1770945308308</v>
      </c>
      <c r="GG26" s="281">
        <f>'PADD1 mthly rpt'!GG26+'PADD2 mthly rpt'!GG26+'PADD3 mthly rpt'!GG26+'PADD4 mthly rpt'!GG26+'PADD5 mthly rpt'!GG26</f>
        <v>-6743.1793635745853</v>
      </c>
      <c r="GH26" s="281">
        <f>'PADD1 mthly rpt'!GH26+'PADD2 mthly rpt'!GH26+'PADD3 mthly rpt'!GH26+'PADD4 mthly rpt'!GH26+'PADD5 mthly rpt'!GH26</f>
        <v>-29649.130171695171</v>
      </c>
      <c r="GI26" s="281">
        <f>'PADD1 mthly rpt'!GI26+'PADD2 mthly rpt'!GI26+'PADD3 mthly rpt'!GI26+'PADD4 mthly rpt'!GI26+'PADD5 mthly rpt'!GI26</f>
        <v>-6951.8884190485624</v>
      </c>
      <c r="GJ26" s="281">
        <f>'PADD1 mthly rpt'!GJ26+'PADD2 mthly rpt'!GJ26+'PADD3 mthly rpt'!GJ26+'PADD4 mthly rpt'!GJ26+'PADD5 mthly rpt'!GJ26</f>
        <v>-15605.589084151015</v>
      </c>
      <c r="GK26" s="281">
        <f>'PADD1 mthly rpt'!GK26+'PADD2 mthly rpt'!GK26+'PADD3 mthly rpt'!GK26+'PADD4 mthly rpt'!GK26+'PADD5 mthly rpt'!GK26</f>
        <v>-11876.493310835409</v>
      </c>
      <c r="GL26" s="281">
        <f>'PADD1 mthly rpt'!GL26+'PADD2 mthly rpt'!GL26+'PADD3 mthly rpt'!GL26+'PADD4 mthly rpt'!GL26+'PADD5 mthly rpt'!GL26</f>
        <v>-35551.518785505832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57">
        <f>'PADD1 mthly rpt'!EM27+'PADD2 mthly rpt'!EM27+'PADD3 mthly rpt'!EM27+'PADD4 mthly rpt'!EM27+'PADD5 mthly rpt'!EM27</f>
        <v>41245.841741879041</v>
      </c>
      <c r="EN27" s="157">
        <f>'PADD1 mthly rpt'!EN27+'PADD2 mthly rpt'!EN27+'PADD3 mthly rpt'!EN27+'PADD4 mthly rpt'!EN27+'PADD5 mthly rpt'!EN27</f>
        <v>43648.470109004338</v>
      </c>
      <c r="EO27" s="157">
        <f>'PADD1 mthly rpt'!EO27+'PADD2 mthly rpt'!EO27+'PADD3 mthly rpt'!EO27+'PADD4 mthly rpt'!EO27+'PADD5 mthly rpt'!EO27</f>
        <v>4517.4506650325384</v>
      </c>
      <c r="EP27" s="176">
        <f>'PADD1 mthly rpt'!EP27+'PADD2 mthly rpt'!EP27+'PADD3 mthly rpt'!EP27+'PADD4 mthly rpt'!EP27+'PADD5 mthly rpt'!EP27</f>
        <v>23800.44774076137</v>
      </c>
      <c r="EQ27" s="176">
        <f>'PADD1 mthly rpt'!EQ27+'PADD2 mthly rpt'!EQ27+'PADD3 mthly rpt'!EQ27+'PADD4 mthly rpt'!EQ27+'PADD5 mthly rpt'!EQ27</f>
        <v>17927.913762201122</v>
      </c>
      <c r="ER27" s="186">
        <f>'PADD1 mthly rpt'!ER27+'PADD2 mthly rpt'!ER27+'PADD3 mthly rpt'!ER27+'PADD4 mthly rpt'!ER27+'PADD5 mthly rpt'!ER27</f>
        <v>-9011.0520124422219</v>
      </c>
      <c r="ES27" s="186">
        <f>'PADD1 mthly rpt'!ES27+'PADD2 mthly rpt'!ES27+'PADD3 mthly rpt'!ES27+'PADD4 mthly rpt'!ES27+'PADD5 mthly rpt'!ES27</f>
        <v>83507.749991178978</v>
      </c>
      <c r="ET27" s="186">
        <f>'PADD1 mthly rpt'!ET27+'PADD2 mthly rpt'!ET27+'PADD3 mthly rpt'!ET27+'PADD4 mthly rpt'!ET27+'PADD5 mthly rpt'!ET27</f>
        <v>78727.532180631693</v>
      </c>
      <c r="EU27" s="186">
        <f>'PADD1 mthly rpt'!EU27+'PADD2 mthly rpt'!EU27+'PADD3 mthly rpt'!EU27+'PADD4 mthly rpt'!EU27+'PADD5 mthly rpt'!EU27</f>
        <v>36605.642103926948</v>
      </c>
      <c r="EV27" s="186">
        <f>'PADD1 mthly rpt'!EV27+'PADD2 mthly rpt'!EV27+'PADD3 mthly rpt'!EV27+'PADD4 mthly rpt'!EV27+'PADD5 mthly rpt'!EV27</f>
        <v>-6807.2792299743342</v>
      </c>
      <c r="EW27" s="198">
        <f>'PADD1 mthly rpt'!EW27+'PADD2 mthly rpt'!EW27+'PADD3 mthly rpt'!EW27+'PADD4 mthly rpt'!EW27+'PADD5 mthly rpt'!EW27</f>
        <v>-14697.329918481893</v>
      </c>
      <c r="EX27" s="198">
        <f>'PADD1 mthly rpt'!EX27+'PADD2 mthly rpt'!EX27+'PADD3 mthly rpt'!EX27+'PADD4 mthly rpt'!EX27+'PADD5 mthly rpt'!EX27</f>
        <v>-36008.685137981956</v>
      </c>
      <c r="EY27" s="198">
        <f>'PADD1 mthly rpt'!EY27+'PADD2 mthly rpt'!EY27+'PADD3 mthly rpt'!EY27+'PADD4 mthly rpt'!EY27+'PADD5 mthly rpt'!EY27</f>
        <v>-69850.24687216754</v>
      </c>
      <c r="EZ27" s="198">
        <f>'PADD1 mthly rpt'!EZ27+'PADD2 mthly rpt'!EZ27+'PADD3 mthly rpt'!EZ27+'PADD4 mthly rpt'!EZ27+'PADD5 mthly rpt'!EZ27</f>
        <v>-2779.0231979547389</v>
      </c>
      <c r="FA27" s="211">
        <f>'PADD1 mthly rpt'!FA27+'PADD2 mthly rpt'!FA27+'PADD3 mthly rpt'!FA27+'PADD4 mthly rpt'!FA27+'PADD5 mthly rpt'!FA27</f>
        <v>65.141428321436251</v>
      </c>
      <c r="FB27" s="211">
        <f>'PADD1 mthly rpt'!FB27+'PADD2 mthly rpt'!FB27+'PADD3 mthly rpt'!FB27+'PADD4 mthly rpt'!FB27+'PADD5 mthly rpt'!FB27</f>
        <v>-56097.534489989499</v>
      </c>
      <c r="FC27" s="221">
        <f>'PADD1 mthly rpt'!FC27+'PADD2 mthly rpt'!FC27+'PADD3 mthly rpt'!FC27+'PADD4 mthly rpt'!FC27+'PADD5 mthly rpt'!FC27</f>
        <v>48512.985188146777</v>
      </c>
      <c r="FD27" s="221">
        <f>'PADD1 mthly rpt'!FD27+'PADD2 mthly rpt'!FD27+'PADD3 mthly rpt'!FD27+'PADD4 mthly rpt'!FD27+'PADD5 mthly rpt'!FD27</f>
        <v>-25912.087011427942</v>
      </c>
      <c r="FE27" s="233">
        <f>'PADD1 mthly rpt'!FE27+'PADD2 mthly rpt'!FE27+'PADD3 mthly rpt'!FE27+'PADD4 mthly rpt'!FE27+'PADD5 mthly rpt'!FE27</f>
        <v>-3022.0485540126829</v>
      </c>
      <c r="FF27" s="233">
        <f>'PADD1 mthly rpt'!FF27+'PADD2 mthly rpt'!FF27+'PADD3 mthly rpt'!FF27+'PADD4 mthly rpt'!FF27+'PADD5 mthly rpt'!FF27</f>
        <v>69072.170710697945</v>
      </c>
      <c r="FG27" s="233">
        <f>'PADD1 mthly rpt'!FG27+'PADD2 mthly rpt'!FG27+'PADD3 mthly rpt'!FG27+'PADD4 mthly rpt'!FG27+'PADD5 mthly rpt'!FG27</f>
        <v>-40059.408284148514</v>
      </c>
      <c r="FH27" s="233">
        <f>'PADD1 mthly rpt'!FH27+'PADD2 mthly rpt'!FH27+'PADD3 mthly rpt'!FH27+'PADD4 mthly rpt'!FH27+'PADD5 mthly rpt'!FH27</f>
        <v>19808.629318141488</v>
      </c>
      <c r="FI27" s="233">
        <f>'PADD1 mthly rpt'!FI27+'PADD2 mthly rpt'!FI27+'PADD3 mthly rpt'!FI27+'PADD4 mthly rpt'!FI27+'PADD5 mthly rpt'!FI27</f>
        <v>-26782.729311183361</v>
      </c>
      <c r="FJ27" s="233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-92531.052008674087</v>
      </c>
      <c r="FP27" s="36">
        <f>'PADD1 mthly rpt'!FP27+'PADD2 mthly rpt'!FP27+'PADD3 mthly rpt'!FP27+'PADD4 mthly rpt'!FP27+'PADD5 mthly rpt'!FP27</f>
        <v>-26367.065023808049</v>
      </c>
      <c r="FQ27" s="233">
        <f>'PADD1 mthly rpt'!FQ27+'PADD2 mthly rpt'!FQ27+'PADD3 mthly rpt'!FQ27+'PADD4 mthly rpt'!FQ27+'PADD5 mthly rpt'!FQ27</f>
        <v>-57252.33204772888</v>
      </c>
      <c r="FR27" s="36">
        <f>'PADD1 mthly rpt'!FR27+'PADD2 mthly rpt'!FR27+'PADD3 mthly rpt'!FR27+'PADD4 mthly rpt'!FR27+'PADD5 mthly rpt'!FR27</f>
        <v>-118217.00082555554</v>
      </c>
      <c r="FS27" s="36">
        <f>'PADD1 mthly rpt'!FS27+'PADD2 mthly rpt'!FS27+'PADD3 mthly rpt'!FS27+'PADD4 mthly rpt'!FS27+'PADD5 mthly rpt'!FS27</f>
        <v>-65663.340738171129</v>
      </c>
      <c r="FT27" s="36">
        <f>'PADD1 mthly rpt'!FT27+'PADD2 mthly rpt'!FT27+'PADD3 mthly rpt'!FT27+'PADD4 mthly rpt'!FT27+'PADD5 mthly rpt'!FT27</f>
        <v>-102694.21696702027</v>
      </c>
      <c r="FU27" s="36">
        <f>'PADD1 mthly rpt'!FU27+'PADD2 mthly rpt'!FU27+'PADD3 mthly rpt'!FU27+'PADD4 mthly rpt'!FU27+'PADD5 mthly rpt'!FU27</f>
        <v>-83339.779323010909</v>
      </c>
      <c r="FV27" s="36">
        <f>'PADD1 mthly rpt'!FV27+'PADD2 mthly rpt'!FV27+'PADD3 mthly rpt'!FV27+'PADD4 mthly rpt'!FV27+'PADD5 mthly rpt'!FV27</f>
        <v>-80038.426689825108</v>
      </c>
      <c r="FW27" s="36">
        <f>'PADD1 mthly rpt'!FW27+'PADD2 mthly rpt'!FW27+'PADD3 mthly rpt'!FW27+'PADD4 mthly rpt'!FW27+'PADD5 mthly rpt'!FW27</f>
        <v>-85575.008410516952</v>
      </c>
      <c r="FX27" s="36">
        <f>'PADD1 mthly rpt'!FX27+'PADD2 mthly rpt'!FX27+'PADD3 mthly rpt'!FX27+'PADD4 mthly rpt'!FX27+'PADD5 mthly rpt'!FX27</f>
        <v>-82376.284601444044</v>
      </c>
      <c r="FY27" s="257">
        <f>'PADD1 mthly rpt'!FY27+'PADD2 mthly rpt'!FY27+'PADD3 mthly rpt'!FY27+'PADD4 mthly rpt'!FY27+'PADD5 mthly rpt'!FY27</f>
        <v>-108714.54991601777</v>
      </c>
      <c r="FZ27" s="281">
        <f>'PADD1 mthly rpt'!FZ27+'PADD2 mthly rpt'!FZ27+'PADD3 mthly rpt'!FZ27+'PADD4 mthly rpt'!FZ27+'PADD5 mthly rpt'!FZ27</f>
        <v>-158055.50380444597</v>
      </c>
      <c r="GA27" s="281">
        <f>'PADD1 mthly rpt'!GA27+'PADD2 mthly rpt'!GA27+'PADD3 mthly rpt'!GA27+'PADD4 mthly rpt'!GA27+'PADD5 mthly rpt'!GA27</f>
        <v>-198083.32719907898</v>
      </c>
      <c r="GB27" s="281">
        <f>'PADD1 mthly rpt'!GB27+'PADD2 mthly rpt'!GB27+'PADD3 mthly rpt'!GB27+'PADD4 mthly rpt'!GB27+'PADD5 mthly rpt'!GB27</f>
        <v>-168758.5645147537</v>
      </c>
      <c r="GC27" s="281">
        <f>'PADD1 mthly rpt'!GC27+'PADD2 mthly rpt'!GC27+'PADD3 mthly rpt'!GC27+'PADD4 mthly rpt'!GC27+'PADD5 mthly rpt'!GC27</f>
        <v>-134123.65411707788</v>
      </c>
      <c r="GD27" s="281">
        <f>'PADD1 mthly rpt'!GD27+'PADD2 mthly rpt'!GD27+'PADD3 mthly rpt'!GD27+'PADD4 mthly rpt'!GD27+'PADD5 mthly rpt'!GD27</f>
        <v>-110877.20867489834</v>
      </c>
      <c r="GE27" s="281">
        <f>'PADD1 mthly rpt'!GE27+'PADD2 mthly rpt'!GE27+'PADD3 mthly rpt'!GE27+'PADD4 mthly rpt'!GE27+'PADD5 mthly rpt'!GE27</f>
        <v>-77433.869401438278</v>
      </c>
      <c r="GF27" s="281">
        <f>'PADD1 mthly rpt'!GF27+'PADD2 mthly rpt'!GF27+'PADD3 mthly rpt'!GF27+'PADD4 mthly rpt'!GF27+'PADD5 mthly rpt'!GF27</f>
        <v>-91217.297226675873</v>
      </c>
      <c r="GG27" s="281">
        <f>'PADD1 mthly rpt'!GG27+'PADD2 mthly rpt'!GG27+'PADD3 mthly rpt'!GG27+'PADD4 mthly rpt'!GG27+'PADD5 mthly rpt'!GG27</f>
        <v>-72449.232726644172</v>
      </c>
      <c r="GH27" s="281">
        <f>'PADD1 mthly rpt'!GH27+'PADD2 mthly rpt'!GH27+'PADD3 mthly rpt'!GH27+'PADD4 mthly rpt'!GH27+'PADD5 mthly rpt'!GH27</f>
        <v>-96499.176262735651</v>
      </c>
      <c r="GI27" s="281">
        <f>'PADD1 mthly rpt'!GI27+'PADD2 mthly rpt'!GI27+'PADD3 mthly rpt'!GI27+'PADD4 mthly rpt'!GI27+'PADD5 mthly rpt'!GI27</f>
        <v>-73339.446725209433</v>
      </c>
      <c r="GJ27" s="281">
        <f>'PADD1 mthly rpt'!GJ27+'PADD2 mthly rpt'!GJ27+'PADD3 mthly rpt'!GJ27+'PADD4 mthly rpt'!GJ27+'PADD5 mthly rpt'!GJ27</f>
        <v>-80787.820816169857</v>
      </c>
      <c r="GK27" s="281">
        <f>'PADD1 mthly rpt'!GK27+'PADD2 mthly rpt'!GK27+'PADD3 mthly rpt'!GK27+'PADD4 mthly rpt'!GK27+'PADD5 mthly rpt'!GK27</f>
        <v>-94077.270900402029</v>
      </c>
      <c r="GL27" s="281">
        <f>'PADD1 mthly rpt'!GL27+'PADD2 mthly rpt'!GL27+'PADD3 mthly rpt'!GL27+'PADD4 mthly rpt'!GL27+'PADD5 mthly rpt'!GL27</f>
        <v>-149854.60085846923</v>
      </c>
    </row>
    <row r="28" spans="1:194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58">
        <f>'PADD1 mthly rpt'!EM28+'PADD2 mthly rpt'!EM28+'PADD3 mthly rpt'!EM28+'PADD4 mthly rpt'!EM28+'PADD5 mthly rpt'!EM28</f>
        <v>0</v>
      </c>
      <c r="EN28" s="158">
        <f>'PADD1 mthly rpt'!EN28+'PADD2 mthly rpt'!EN28+'PADD3 mthly rpt'!EN28+'PADD4 mthly rpt'!EN28+'PADD5 mthly rpt'!EN28</f>
        <v>0</v>
      </c>
      <c r="EO28" s="158">
        <f>'PADD1 mthly rpt'!EO28+'PADD2 mthly rpt'!EO28+'PADD3 mthly rpt'!EO28+'PADD4 mthly rpt'!EO28+'PADD5 mthly rpt'!EO28</f>
        <v>0</v>
      </c>
      <c r="EP28" s="177">
        <f>'PADD1 mthly rpt'!EP28+'PADD2 mthly rpt'!EP28+'PADD3 mthly rpt'!EP28+'PADD4 mthly rpt'!EP28+'PADD5 mthly rpt'!EP28</f>
        <v>0</v>
      </c>
      <c r="EQ28" s="177">
        <f>'PADD1 mthly rpt'!EQ28+'PADD2 mthly rpt'!EQ28+'PADD3 mthly rpt'!EQ28+'PADD4 mthly rpt'!EQ28+'PADD5 mthly rpt'!EQ28</f>
        <v>0</v>
      </c>
      <c r="ER28" s="187">
        <f>'PADD1 mthly rpt'!ER28+'PADD2 mthly rpt'!ER28+'PADD3 mthly rpt'!ER28+'PADD4 mthly rpt'!ER28+'PADD5 mthly rpt'!ER28</f>
        <v>0</v>
      </c>
      <c r="ES28" s="187">
        <f>'PADD1 mthly rpt'!ES28+'PADD2 mthly rpt'!ES28+'PADD3 mthly rpt'!ES28+'PADD4 mthly rpt'!ES28+'PADD5 mthly rpt'!ES28</f>
        <v>0</v>
      </c>
      <c r="ET28" s="187">
        <f>'PADD1 mthly rpt'!ET28+'PADD2 mthly rpt'!ET28+'PADD3 mthly rpt'!ET28+'PADD4 mthly rpt'!ET28+'PADD5 mthly rpt'!ET28</f>
        <v>0</v>
      </c>
      <c r="EU28" s="187">
        <f>'PADD1 mthly rpt'!EU28+'PADD2 mthly rpt'!EU28+'PADD3 mthly rpt'!EU28+'PADD4 mthly rpt'!EU28+'PADD5 mthly rpt'!EU28</f>
        <v>0</v>
      </c>
      <c r="EV28" s="187">
        <f>'PADD1 mthly rpt'!EV28+'PADD2 mthly rpt'!EV28+'PADD3 mthly rpt'!EV28+'PADD4 mthly rpt'!EV28+'PADD5 mthly rpt'!EV28</f>
        <v>0</v>
      </c>
      <c r="EW28" s="199">
        <f>'PADD1 mthly rpt'!EW28+'PADD2 mthly rpt'!EW28+'PADD3 mthly rpt'!EW28+'PADD4 mthly rpt'!EW28+'PADD5 mthly rpt'!EW28</f>
        <v>0</v>
      </c>
      <c r="EX28" s="199">
        <f>'PADD1 mthly rpt'!EX28+'PADD2 mthly rpt'!EX28+'PADD3 mthly rpt'!EX28+'PADD4 mthly rpt'!EX28+'PADD5 mthly rpt'!EX28</f>
        <v>0</v>
      </c>
      <c r="EY28" s="199">
        <f>'PADD1 mthly rpt'!EY28+'PADD2 mthly rpt'!EY28+'PADD3 mthly rpt'!EY28+'PADD4 mthly rpt'!EY28+'PADD5 mthly rpt'!EY28</f>
        <v>0</v>
      </c>
      <c r="EZ28" s="199">
        <f>'PADD1 mthly rpt'!EZ28+'PADD2 mthly rpt'!EZ28+'PADD3 mthly rpt'!EZ28+'PADD4 mthly rpt'!EZ28+'PADD5 mthly rpt'!EZ28</f>
        <v>0</v>
      </c>
      <c r="FA28" s="212">
        <f>'PADD1 mthly rpt'!FA28+'PADD2 mthly rpt'!FA28+'PADD3 mthly rpt'!FA28+'PADD4 mthly rpt'!FA28+'PADD5 mthly rpt'!FA28</f>
        <v>0</v>
      </c>
      <c r="FB28" s="212">
        <f>'PADD1 mthly rpt'!FB28+'PADD2 mthly rpt'!FB28+'PADD3 mthly rpt'!FB28+'PADD4 mthly rpt'!FB28+'PADD5 mthly rpt'!FB28</f>
        <v>0</v>
      </c>
      <c r="FC28" s="222">
        <f>'PADD1 mthly rpt'!FC28+'PADD2 mthly rpt'!FC28+'PADD3 mthly rpt'!FC28+'PADD4 mthly rpt'!FC28+'PADD5 mthly rpt'!FC28</f>
        <v>0</v>
      </c>
      <c r="FD28" s="222">
        <f>'PADD1 mthly rpt'!FD28+'PADD2 mthly rpt'!FD28+'PADD3 mthly rpt'!FD28+'PADD4 mthly rpt'!FD28+'PADD5 mthly rpt'!FD28</f>
        <v>0</v>
      </c>
      <c r="FE28" s="234">
        <f>'PADD1 mthly rpt'!FE28+'PADD2 mthly rpt'!FE28+'PADD3 mthly rpt'!FE28+'PADD4 mthly rpt'!FE28+'PADD5 mthly rpt'!FE28</f>
        <v>0</v>
      </c>
      <c r="FF28" s="234">
        <f>'PADD1 mthly rpt'!FF28+'PADD2 mthly rpt'!FF28+'PADD3 mthly rpt'!FF28+'PADD4 mthly rpt'!FF28+'PADD5 mthly rpt'!FF28</f>
        <v>0</v>
      </c>
      <c r="FG28" s="234">
        <f>'PADD1 mthly rpt'!FG28+'PADD2 mthly rpt'!FG28+'PADD3 mthly rpt'!FG28+'PADD4 mthly rpt'!FG28+'PADD5 mthly rpt'!FG28</f>
        <v>0</v>
      </c>
      <c r="FH28" s="234">
        <f>'PADD1 mthly rpt'!FH28+'PADD2 mthly rpt'!FH28+'PADD3 mthly rpt'!FH28+'PADD4 mthly rpt'!FH28+'PADD5 mthly rpt'!FH28</f>
        <v>0</v>
      </c>
      <c r="FI28" s="234">
        <f>'PADD1 mthly rpt'!FI28+'PADD2 mthly rpt'!FI28+'PADD3 mthly rpt'!FI28+'PADD4 mthly rpt'!FI28+'PADD5 mthly rpt'!FI28</f>
        <v>0</v>
      </c>
      <c r="FJ28" s="234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-36256.155272135773</v>
      </c>
      <c r="FO28" s="38">
        <f>'PADD1 mthly rpt'!FO28+'PADD2 mthly rpt'!FO28+'PADD3 mthly rpt'!FO28+'PADD4 mthly rpt'!FO28+'PADD5 mthly rpt'!FO28</f>
        <v>-53739.933412730796</v>
      </c>
      <c r="FP28" s="38">
        <f>'PADD1 mthly rpt'!FP28+'PADD2 mthly rpt'!FP28+'PADD3 mthly rpt'!FP28+'PADD4 mthly rpt'!FP28+'PADD5 mthly rpt'!FP28</f>
        <v>-53417.646129723849</v>
      </c>
      <c r="FQ28" s="234">
        <f>'PADD1 mthly rpt'!FQ28+'PADD2 mthly rpt'!FQ28+'PADD3 mthly rpt'!FQ28+'PADD4 mthly rpt'!FQ28+'PADD5 mthly rpt'!FQ28</f>
        <v>-49551.032576553458</v>
      </c>
      <c r="FR28" s="38">
        <f>'PADD1 mthly rpt'!FR28+'PADD2 mthly rpt'!FR28+'PADD3 mthly rpt'!FR28+'PADD4 mthly rpt'!FR28+'PADD5 mthly rpt'!FR28</f>
        <v>-45234.556830995178</v>
      </c>
      <c r="FS28" s="38">
        <f>'PADD1 mthly rpt'!FS28+'PADD2 mthly rpt'!FS28+'PADD3 mthly rpt'!FS28+'PADD4 mthly rpt'!FS28+'PADD5 mthly rpt'!FS28</f>
        <v>-44539.207368931777</v>
      </c>
      <c r="FT28" s="38">
        <f>'PADD1 mthly rpt'!FT28+'PADD2 mthly rpt'!FT28+'PADD3 mthly rpt'!FT28+'PADD4 mthly rpt'!FT28+'PADD5 mthly rpt'!FT28</f>
        <v>-44889.53360762402</v>
      </c>
      <c r="FU28" s="38">
        <f>'PADD1 mthly rpt'!FU28+'PADD2 mthly rpt'!FU28+'PADD3 mthly rpt'!FU28+'PADD4 mthly rpt'!FU28+'PADD5 mthly rpt'!FU28</f>
        <v>-45610.470676690209</v>
      </c>
      <c r="FV28" s="38">
        <f>'PADD1 mthly rpt'!FV28+'PADD2 mthly rpt'!FV28+'PADD3 mthly rpt'!FV28+'PADD4 mthly rpt'!FV28+'PADD5 mthly rpt'!FV28</f>
        <v>-43510.344942827229</v>
      </c>
      <c r="FW28" s="38">
        <f>'PADD1 mthly rpt'!FW28+'PADD2 mthly rpt'!FW28+'PADD3 mthly rpt'!FW28+'PADD4 mthly rpt'!FW28+'PADD5 mthly rpt'!FW28</f>
        <v>-38735.932494070294</v>
      </c>
      <c r="FX28" s="38">
        <f>'PADD1 mthly rpt'!FX28+'PADD2 mthly rpt'!FX28+'PADD3 mthly rpt'!FX28+'PADD4 mthly rpt'!FX28+'PADD5 mthly rpt'!FX28</f>
        <v>-29558.556007709962</v>
      </c>
      <c r="FY28" s="258">
        <f>'PADD1 mthly rpt'!FY28+'PADD2 mthly rpt'!FY28+'PADD3 mthly rpt'!FY28+'PADD4 mthly rpt'!FY28+'PADD5 mthly rpt'!FY28</f>
        <v>-32361.826813212188</v>
      </c>
      <c r="FZ28" s="282">
        <f>'PADD1 mthly rpt'!FZ28+'PADD2 mthly rpt'!FZ28+'PADD3 mthly rpt'!FZ28+'PADD4 mthly rpt'!FZ28+'PADD5 mthly rpt'!FZ28</f>
        <v>-42137.645642366399</v>
      </c>
      <c r="GA28" s="282">
        <f>'PADD1 mthly rpt'!GA28+'PADD2 mthly rpt'!GA28+'PADD3 mthly rpt'!GA28+'PADD4 mthly rpt'!GA28+'PADD5 mthly rpt'!GA28</f>
        <v>-58285.504307501862</v>
      </c>
      <c r="GB28" s="282">
        <f>'PADD1 mthly rpt'!GB28+'PADD2 mthly rpt'!GB28+'PADD3 mthly rpt'!GB28+'PADD4 mthly rpt'!GB28+'PADD5 mthly rpt'!GB28</f>
        <v>-54070.669393524382</v>
      </c>
      <c r="GC28" s="282">
        <f>'PADD1 mthly rpt'!GC28+'PADD2 mthly rpt'!GC28+'PADD3 mthly rpt'!GC28+'PADD4 mthly rpt'!GC28+'PADD5 mthly rpt'!GC28</f>
        <v>-43482.103743406544</v>
      </c>
      <c r="GD28" s="282">
        <f>'PADD1 mthly rpt'!GD28+'PADD2 mthly rpt'!GD28+'PADD3 mthly rpt'!GD28+'PADD4 mthly rpt'!GD28+'PADD5 mthly rpt'!GD28</f>
        <v>-40633.184927095172</v>
      </c>
      <c r="GE28" s="282">
        <f>'PADD1 mthly rpt'!GE28+'PADD2 mthly rpt'!GE28+'PADD3 mthly rpt'!GE28+'PADD4 mthly rpt'!GE28+'PADD5 mthly rpt'!GE28</f>
        <v>-40656.720982377454</v>
      </c>
      <c r="GF28" s="282">
        <f>'PADD1 mthly rpt'!GF28+'PADD2 mthly rpt'!GF28+'PADD3 mthly rpt'!GF28+'PADD4 mthly rpt'!GF28+'PADD5 mthly rpt'!GF28</f>
        <v>-40595.944733226752</v>
      </c>
      <c r="GG28" s="282">
        <f>'PADD1 mthly rpt'!GG28+'PADD2 mthly rpt'!GG28+'PADD3 mthly rpt'!GG28+'PADD4 mthly rpt'!GG28+'PADD5 mthly rpt'!GG28</f>
        <v>-40827.914502561143</v>
      </c>
      <c r="GH28" s="282">
        <f>'PADD1 mthly rpt'!GH28+'PADD2 mthly rpt'!GH28+'PADD3 mthly rpt'!GH28+'PADD4 mthly rpt'!GH28+'PADD5 mthly rpt'!GH28</f>
        <v>-37582.127557354062</v>
      </c>
      <c r="GI28" s="282">
        <f>'PADD1 mthly rpt'!GI28+'PADD2 mthly rpt'!GI28+'PADD3 mthly rpt'!GI28+'PADD4 mthly rpt'!GI28+'PADD5 mthly rpt'!GI28</f>
        <v>-32872.266001483687</v>
      </c>
      <c r="GJ28" s="282">
        <f>'PADD1 mthly rpt'!GJ28+'PADD2 mthly rpt'!GJ28+'PADD3 mthly rpt'!GJ28+'PADD4 mthly rpt'!GJ28+'PADD5 mthly rpt'!GJ28</f>
        <v>-27732.008341912413</v>
      </c>
      <c r="GK28" s="282">
        <f>'PADD1 mthly rpt'!GK28+'PADD2 mthly rpt'!GK28+'PADD3 mthly rpt'!GK28+'PADD4 mthly rpt'!GK28+'PADD5 mthly rpt'!GK28</f>
        <v>-32304.553418369182</v>
      </c>
      <c r="GL28" s="282">
        <f>'PADD1 mthly rpt'!GL28+'PADD2 mthly rpt'!GL28+'PADD3 mthly rpt'!GL28+'PADD4 mthly rpt'!GL28+'PADD5 mthly rpt'!GL28</f>
        <v>1197726.57440317</v>
      </c>
    </row>
    <row r="29" spans="1:194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59"/>
      <c r="EN29" s="159"/>
      <c r="EO29" s="159"/>
      <c r="EP29" s="178"/>
      <c r="EQ29" s="178"/>
      <c r="ER29" s="188"/>
      <c r="ES29" s="188"/>
      <c r="ET29" s="188"/>
      <c r="EU29" s="188"/>
      <c r="EV29" s="188"/>
      <c r="EW29" s="200"/>
      <c r="EX29" s="200"/>
      <c r="EY29" s="200"/>
      <c r="EZ29" s="200"/>
      <c r="FA29" s="213"/>
      <c r="FB29" s="213"/>
      <c r="FC29" s="223"/>
      <c r="FD29" s="223"/>
      <c r="FE29" s="235"/>
      <c r="FF29" s="235"/>
      <c r="FG29" s="235"/>
      <c r="FH29" s="235"/>
      <c r="FI29" s="235"/>
      <c r="FJ29" s="235"/>
      <c r="FK29" s="40"/>
      <c r="FL29" s="40"/>
      <c r="FM29" s="40"/>
      <c r="FN29" s="40"/>
      <c r="FO29" s="40"/>
      <c r="FP29" s="40"/>
      <c r="FQ29" s="235"/>
      <c r="FR29" s="40"/>
      <c r="FS29" s="40"/>
      <c r="FT29" s="40"/>
      <c r="FU29" s="40"/>
      <c r="FV29" s="40"/>
      <c r="FW29" s="40"/>
      <c r="FX29" s="40"/>
      <c r="FY29" s="259"/>
      <c r="FZ29" s="283"/>
      <c r="GA29" s="283"/>
      <c r="GB29" s="283"/>
      <c r="GC29" s="283"/>
      <c r="GD29" s="283"/>
      <c r="GE29" s="283"/>
      <c r="GF29" s="283"/>
      <c r="GG29" s="283"/>
      <c r="GH29" s="283"/>
      <c r="GI29" s="283"/>
      <c r="GJ29" s="283"/>
      <c r="GK29" s="283"/>
      <c r="GL29" s="283"/>
    </row>
    <row r="30" spans="1:194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57">
        <f>'PADD1 mthly rpt'!EM30+'PADD2 mthly rpt'!EM30+'PADD3 mthly rpt'!EM30+'PADD4 mthly rpt'!EM30+'PADD5 mthly rpt'!EM30</f>
        <v>595333.33333333337</v>
      </c>
      <c r="EN30" s="157">
        <f>'PADD1 mthly rpt'!EN30+'PADD2 mthly rpt'!EN30+'PADD3 mthly rpt'!EN30+'PADD4 mthly rpt'!EN30+'PADD5 mthly rpt'!EN30</f>
        <v>861580.64516129042</v>
      </c>
      <c r="EO30" s="157">
        <f>'PADD1 mthly rpt'!EO30+'PADD2 mthly rpt'!EO30+'PADD3 mthly rpt'!EO30+'PADD4 mthly rpt'!EO30+'PADD5 mthly rpt'!EO30</f>
        <v>849100</v>
      </c>
      <c r="EP30" s="176">
        <f>'PADD1 mthly rpt'!EP30+'PADD2 mthly rpt'!EP30+'PADD3 mthly rpt'!EP30+'PADD4 mthly rpt'!EP30+'PADD5 mthly rpt'!EP30</f>
        <v>1053612.9032258063</v>
      </c>
      <c r="EQ30" s="176">
        <f>'PADD1 mthly rpt'!EQ30+'PADD2 mthly rpt'!EQ30+'PADD3 mthly rpt'!EQ30+'PADD4 mthly rpt'!EQ30+'PADD5 mthly rpt'!EQ30</f>
        <v>1042677.4193548387</v>
      </c>
      <c r="ER30" s="186">
        <f>'PADD1 mthly rpt'!ER30+'PADD2 mthly rpt'!ER30+'PADD3 mthly rpt'!ER30+'PADD4 mthly rpt'!ER30+'PADD5 mthly rpt'!ER30</f>
        <v>897295.56650246296</v>
      </c>
      <c r="ES30" s="186">
        <f>'PADD1 mthly rpt'!ES30+'PADD2 mthly rpt'!ES30+'PADD3 mthly rpt'!ES30+'PADD4 mthly rpt'!ES30+'PADD5 mthly rpt'!ES30</f>
        <v>1009806.4516129032</v>
      </c>
      <c r="ET30" s="186">
        <f>'PADD1 mthly rpt'!ET30+'PADD2 mthly rpt'!ET30+'PADD3 mthly rpt'!ET30+'PADD4 mthly rpt'!ET30+'PADD5 mthly rpt'!ET30</f>
        <v>892999.99999999988</v>
      </c>
      <c r="EU30" s="186">
        <f>'PADD1 mthly rpt'!EU30+'PADD2 mthly rpt'!EU30+'PADD3 mthly rpt'!EU30+'PADD4 mthly rpt'!EU30+'PADD5 mthly rpt'!EU30</f>
        <v>855032.25806451612</v>
      </c>
      <c r="EV30" s="186">
        <f>'PADD1 mthly rpt'!EV30+'PADD2 mthly rpt'!EV30+'PADD3 mthly rpt'!EV30+'PADD4 mthly rpt'!EV30+'PADD5 mthly rpt'!EV30</f>
        <v>755866.66666666663</v>
      </c>
      <c r="EW30" s="198">
        <f>'PADD1 mthly rpt'!EW30+'PADD2 mthly rpt'!EW30+'PADD3 mthly rpt'!EW30+'PADD4 mthly rpt'!EW30+'PADD5 mthly rpt'!EW30</f>
        <v>794806.45161290315</v>
      </c>
      <c r="EX30" s="198">
        <f>'PADD1 mthly rpt'!EX30+'PADD2 mthly rpt'!EX30+'PADD3 mthly rpt'!EX30+'PADD4 mthly rpt'!EX30+'PADD5 mthly rpt'!EX30</f>
        <v>715645.16129032255</v>
      </c>
      <c r="EY30" s="198">
        <f>'PADD1 mthly rpt'!EY30+'PADD2 mthly rpt'!EY30+'PADD3 mthly rpt'!EY30+'PADD4 mthly rpt'!EY30+'PADD5 mthly rpt'!EY30</f>
        <v>923576.83233532938</v>
      </c>
      <c r="EZ30" s="198">
        <f>'PADD1 mthly rpt'!EZ30+'PADD2 mthly rpt'!EZ30+'PADD3 mthly rpt'!EZ30+'PADD4 mthly rpt'!EZ30+'PADD5 mthly rpt'!EZ30</f>
        <v>1043754.2516901681</v>
      </c>
      <c r="FA30" s="211">
        <f>'PADD1 mthly rpt'!FA30+'PADD2 mthly rpt'!FA30+'PADD3 mthly rpt'!FA30+'PADD4 mthly rpt'!FA30+'PADD5 mthly rpt'!FA30</f>
        <v>936543.49900199613</v>
      </c>
      <c r="FB30" s="211">
        <f>'PADD1 mthly rpt'!FB30+'PADD2 mthly rpt'!FB30+'PADD3 mthly rpt'!FB30+'PADD4 mthly rpt'!FB30+'PADD5 mthly rpt'!FB30</f>
        <v>1001657.4774966197</v>
      </c>
      <c r="FC30" s="221">
        <f>'PADD1 mthly rpt'!FC30+'PADD2 mthly rpt'!FC30+'PADD3 mthly rpt'!FC30+'PADD4 mthly rpt'!FC30+'PADD5 mthly rpt'!FC30</f>
        <v>849463.92910952284</v>
      </c>
      <c r="FD30" s="221">
        <f>'PADD1 mthly rpt'!FD30+'PADD2 mthly rpt'!FD30+'PADD3 mthly rpt'!FD30+'PADD4 mthly rpt'!FD30+'PADD5 mthly rpt'!FD30</f>
        <v>818505.40376390074</v>
      </c>
      <c r="FE30" s="233">
        <f>'PADD1 mthly rpt'!FE30+'PADD2 mthly rpt'!FE30+'PADD3 mthly rpt'!FE30+'PADD4 mthly rpt'!FE30+'PADD5 mthly rpt'!FE30</f>
        <v>889302.63878694235</v>
      </c>
      <c r="FF30" s="233">
        <f>'PADD1 mthly rpt'!FF30+'PADD2 mthly rpt'!FF30+'PADD3 mthly rpt'!FF30+'PADD4 mthly rpt'!FF30+'PADD5 mthly rpt'!FF30</f>
        <v>876076.83233532938</v>
      </c>
      <c r="FG30" s="233">
        <f>'PADD1 mthly rpt'!FG30+'PADD2 mthly rpt'!FG30+'PADD3 mthly rpt'!FG30+'PADD4 mthly rpt'!FG30+'PADD5 mthly rpt'!FG30</f>
        <v>1002851.0258837165</v>
      </c>
      <c r="FH30" s="233">
        <f>'PADD1 mthly rpt'!FH30+'PADD2 mthly rpt'!FH30+'PADD3 mthly rpt'!FH30+'PADD4 mthly rpt'!FH30+'PADD5 mthly rpt'!FH30</f>
        <v>876810.16566866275</v>
      </c>
      <c r="FI30" s="233">
        <f>'PADD1 mthly rpt'!FI30+'PADD2 mthly rpt'!FI30+'PADD3 mthly rpt'!FI30+'PADD4 mthly rpt'!FI30+'PADD5 mthly rpt'!FI30</f>
        <v>1074915.5420127488</v>
      </c>
      <c r="FJ30" s="233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988203.41680814931</v>
      </c>
      <c r="FP30" s="36">
        <f>'PADD1 mthly rpt'!FP30+'PADD2 mthly rpt'!FP30+'PADD3 mthly rpt'!FP30+'PADD4 mthly rpt'!FP30+'PADD5 mthly rpt'!FP30</f>
        <v>925509.86842105258</v>
      </c>
      <c r="FQ30" s="233">
        <f>'PADD1 mthly rpt'!FQ30+'PADD2 mthly rpt'!FQ30+'PADD3 mthly rpt'!FQ30+'PADD4 mthly rpt'!FQ30+'PADD5 mthly rpt'!FQ30</f>
        <v>911171.15874363319</v>
      </c>
      <c r="FR30" s="36">
        <f>'PADD1 mthly rpt'!FR30+'PADD2 mthly rpt'!FR30+'PADD3 mthly rpt'!FR30+'PADD4 mthly rpt'!FR30+'PADD5 mthly rpt'!FR30</f>
        <v>1107643.2017543858</v>
      </c>
      <c r="FS30" s="36">
        <f>'PADD1 mthly rpt'!FS30+'PADD2 mthly rpt'!FS30+'PADD3 mthly rpt'!FS30+'PADD4 mthly rpt'!FS30+'PADD5 mthly rpt'!FS30</f>
        <v>1064816.3200339559</v>
      </c>
      <c r="FT30" s="36">
        <f>'PADD1 mthly rpt'!FT30+'PADD2 mthly rpt'!FT30+'PADD3 mthly rpt'!FT30+'PADD4 mthly rpt'!FT30+'PADD5 mthly rpt'!FT30</f>
        <v>1171243.2017543858</v>
      </c>
      <c r="FU30" s="36">
        <f>'PADD1 mthly rpt'!FU30+'PADD2 mthly rpt'!FU30+'PADD3 mthly rpt'!FU30+'PADD4 mthly rpt'!FU30+'PADD5 mthly rpt'!FU30</f>
        <v>1145171.1587436332</v>
      </c>
      <c r="FV30" s="36">
        <f>'PADD1 mthly rpt'!FV30+'PADD2 mthly rpt'!FV30+'PADD3 mthly rpt'!FV30+'PADD4 mthly rpt'!FV30+'PADD5 mthly rpt'!FV30</f>
        <v>1016784.0619694397</v>
      </c>
      <c r="FW30" s="36">
        <f>'PADD1 mthly rpt'!FW30+'PADD2 mthly rpt'!FW30+'PADD3 mthly rpt'!FW30+'PADD4 mthly rpt'!FW30+'PADD5 mthly rpt'!FW30</f>
        <v>1101776.5350877193</v>
      </c>
      <c r="FX30" s="36">
        <f>'PADD1 mthly rpt'!FX30+'PADD2 mthly rpt'!FX30+'PADD3 mthly rpt'!FX30+'PADD4 mthly rpt'!FX30+'PADD5 mthly rpt'!FX30</f>
        <v>1174235.6748726654</v>
      </c>
      <c r="FY30" s="257">
        <f>'PADD1 mthly rpt'!FY30+'PADD2 mthly rpt'!FY30+'PADD3 mthly rpt'!FY30+'PADD4 mthly rpt'!FY30+'PADD5 mthly rpt'!FY30</f>
        <v>1342446.9924143478</v>
      </c>
      <c r="FZ30" s="281">
        <f>'PADD1 mthly rpt'!FZ30+'PADD2 mthly rpt'!FZ30+'PADD3 mthly rpt'!FZ30+'PADD4 mthly rpt'!FZ30+'PADD5 mthly rpt'!FZ30</f>
        <v>1242184.9519969039</v>
      </c>
      <c r="GA30" s="281">
        <f>'PADD1 mthly rpt'!GA30+'PADD2 mthly rpt'!GA30+'PADD3 mthly rpt'!GA30+'PADD4 mthly rpt'!GA30+'PADD5 mthly rpt'!GA30</f>
        <v>1006046.0161541094</v>
      </c>
      <c r="GB30" s="281">
        <f>'PADD1 mthly rpt'!GB30+'PADD2 mthly rpt'!GB30+'PADD3 mthly rpt'!GB30+'PADD4 mthly rpt'!GB30+'PADD5 mthly rpt'!GB30</f>
        <v>1318203.9176224263</v>
      </c>
      <c r="GC30" s="281">
        <f>'PADD1 mthly rpt'!GC30+'PADD2 mthly rpt'!GC30+'PADD3 mthly rpt'!GC30+'PADD4 mthly rpt'!GC30+'PADD5 mthly rpt'!GC30</f>
        <v>1280861.7947305362</v>
      </c>
      <c r="GD30" s="281">
        <f>'PADD1 mthly rpt'!GD30+'PADD2 mthly rpt'!GD30+'PADD3 mthly rpt'!GD30+'PADD4 mthly rpt'!GD30+'PADD5 mthly rpt'!GD30</f>
        <v>1271651.9509257772</v>
      </c>
      <c r="GE30" s="281">
        <f>'PADD1 mthly rpt'!GE30+'PADD2 mthly rpt'!GE30+'PADD3 mthly rpt'!GE30+'PADD4 mthly rpt'!GE30+'PADD5 mthly rpt'!GE30</f>
        <v>1175569.8359245022</v>
      </c>
      <c r="GF30" s="281">
        <f>'PADD1 mthly rpt'!GF30+'PADD2 mthly rpt'!GF30+'PADD3 mthly rpt'!GF30+'PADD4 mthly rpt'!GF30+'PADD5 mthly rpt'!GF30</f>
        <v>1084031.8775617259</v>
      </c>
      <c r="GG30" s="281">
        <f>'PADD1 mthly rpt'!GG30+'PADD2 mthly rpt'!GG30+'PADD3 mthly rpt'!GG30+'PADD4 mthly rpt'!GG30+'PADD5 mthly rpt'!GG30</f>
        <v>1186945.305215002</v>
      </c>
      <c r="GH30" s="281">
        <f>'PADD1 mthly rpt'!GH30+'PADD2 mthly rpt'!GH30+'PADD3 mthly rpt'!GH30+'PADD4 mthly rpt'!GH30+'PADD5 mthly rpt'!GH30</f>
        <v>1373146.4802064858</v>
      </c>
      <c r="GI30" s="281">
        <f>'PADD1 mthly rpt'!GI30+'PADD2 mthly rpt'!GI30+'PADD3 mthly rpt'!GI30+'PADD4 mthly rpt'!GI30+'PADD5 mthly rpt'!GI30</f>
        <v>1302806.7857747609</v>
      </c>
      <c r="GJ30" s="281">
        <f>'PADD1 mthly rpt'!GJ30+'PADD2 mthly rpt'!GJ30+'PADD3 mthly rpt'!GJ30+'PADD4 mthly rpt'!GJ30+'PADD5 mthly rpt'!GJ30</f>
        <v>1660132.4262614162</v>
      </c>
      <c r="GK30" s="281">
        <f>'PADD1 mthly rpt'!GK30+'PADD2 mthly rpt'!GK30+'PADD3 mthly rpt'!GK30+'PADD4 mthly rpt'!GK30+'PADD5 mthly rpt'!GK30</f>
        <v>1698171.8325927809</v>
      </c>
      <c r="GL30" s="281">
        <f>'PADD1 mthly rpt'!GL30+'PADD2 mthly rpt'!GL30+'PADD3 mthly rpt'!GL30+'PADD4 mthly rpt'!GL30+'PADD5 mthly rpt'!GL30</f>
        <v>1788783.5635791693</v>
      </c>
    </row>
    <row r="31" spans="1:194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57">
        <f>'PADD1 mthly rpt'!EM31+'PADD2 mthly rpt'!EM31+'PADD3 mthly rpt'!EM31+'PADD4 mthly rpt'!EM31+'PADD5 mthly rpt'!EM31</f>
        <v>-143700.00000000003</v>
      </c>
      <c r="EN31" s="157">
        <f>'PADD1 mthly rpt'!EN31+'PADD2 mthly rpt'!EN31+'PADD3 mthly rpt'!EN31+'PADD4 mthly rpt'!EN31+'PADD5 mthly rpt'!EN31</f>
        <v>256806.4516129033</v>
      </c>
      <c r="EO31" s="157">
        <f>'PADD1 mthly rpt'!EO31+'PADD2 mthly rpt'!EO31+'PADD3 mthly rpt'!EO31+'PADD4 mthly rpt'!EO31+'PADD5 mthly rpt'!EO31</f>
        <v>151700.00000000009</v>
      </c>
      <c r="EP31" s="176">
        <f>'PADD1 mthly rpt'!EP31+'PADD2 mthly rpt'!EP31+'PADD3 mthly rpt'!EP31+'PADD4 mthly rpt'!EP31+'PADD5 mthly rpt'!EP31</f>
        <v>303032.25806451618</v>
      </c>
      <c r="EQ31" s="176">
        <f>'PADD1 mthly rpt'!EQ31+'PADD2 mthly rpt'!EQ31+'PADD3 mthly rpt'!EQ31+'PADD4 mthly rpt'!EQ31+'PADD5 mthly rpt'!EQ31</f>
        <v>176838.70967741931</v>
      </c>
      <c r="ER31" s="186">
        <f>'PADD1 mthly rpt'!ER31+'PADD2 mthly rpt'!ER31+'PADD3 mthly rpt'!ER31+'PADD4 mthly rpt'!ER31+'PADD5 mthly rpt'!ER31</f>
        <v>13019.704433497482</v>
      </c>
      <c r="ES31" s="186">
        <f>'PADD1 mthly rpt'!ES31+'PADD2 mthly rpt'!ES31+'PADD3 mthly rpt'!ES31+'PADD4 mthly rpt'!ES31+'PADD5 mthly rpt'!ES31</f>
        <v>336806.45161290327</v>
      </c>
      <c r="ET31" s="186">
        <f>'PADD1 mthly rpt'!ET31+'PADD2 mthly rpt'!ET31+'PADD3 mthly rpt'!ET31+'PADD4 mthly rpt'!ET31+'PADD5 mthly rpt'!ET31</f>
        <v>192499.99999999994</v>
      </c>
      <c r="EU31" s="186">
        <f>'PADD1 mthly rpt'!EU31+'PADD2 mthly rpt'!EU31+'PADD3 mthly rpt'!EU31+'PADD4 mthly rpt'!EU31+'PADD5 mthly rpt'!EU31</f>
        <v>-38741.935483871057</v>
      </c>
      <c r="EV31" s="186">
        <f>'PADD1 mthly rpt'!EV31+'PADD2 mthly rpt'!EV31+'PADD3 mthly rpt'!EV31+'PADD4 mthly rpt'!EV31+'PADD5 mthly rpt'!EV31</f>
        <v>13600.000000000035</v>
      </c>
      <c r="EW31" s="198">
        <f>'PADD1 mthly rpt'!EW31+'PADD2 mthly rpt'!EW31+'PADD3 mthly rpt'!EW31+'PADD4 mthly rpt'!EW31+'PADD5 mthly rpt'!EW31</f>
        <v>39709.677419354841</v>
      </c>
      <c r="EX31" s="198">
        <f>'PADD1 mthly rpt'!EX31+'PADD2 mthly rpt'!EX31+'PADD3 mthly rpt'!EX31+'PADD4 mthly rpt'!EX31+'PADD5 mthly rpt'!EX31</f>
        <v>39967.741935483871</v>
      </c>
      <c r="EY31" s="198">
        <f>'PADD1 mthly rpt'!EY31+'PADD2 mthly rpt'!EY31+'PADD3 mthly rpt'!EY31+'PADD4 mthly rpt'!EY31+'PADD5 mthly rpt'!EY31</f>
        <v>328243.49900199607</v>
      </c>
      <c r="EZ31" s="198">
        <f>'PADD1 mthly rpt'!EZ31+'PADD2 mthly rpt'!EZ31+'PADD3 mthly rpt'!EZ31+'PADD4 mthly rpt'!EZ31+'PADD5 mthly rpt'!EZ31</f>
        <v>182173.60652887766</v>
      </c>
      <c r="FA31" s="211">
        <f>'PADD1 mthly rpt'!FA31+'PADD2 mthly rpt'!FA31+'PADD3 mthly rpt'!FA31+'PADD4 mthly rpt'!FA31+'PADD5 mthly rpt'!FA31</f>
        <v>87443.499001996053</v>
      </c>
      <c r="FB31" s="211">
        <f>'PADD1 mthly rpt'!FB31+'PADD2 mthly rpt'!FB31+'PADD3 mthly rpt'!FB31+'PADD4 mthly rpt'!FB31+'PADD5 mthly rpt'!FB31</f>
        <v>-51955.425729186834</v>
      </c>
      <c r="FC31" s="221">
        <f>'PADD1 mthly rpt'!FC31+'PADD2 mthly rpt'!FC31+'PADD3 mthly rpt'!FC31+'PADD4 mthly rpt'!FC31+'PADD5 mthly rpt'!FC31</f>
        <v>-193213.49024531583</v>
      </c>
      <c r="FD31" s="221">
        <f>'PADD1 mthly rpt'!FD31+'PADD2 mthly rpt'!FD31+'PADD3 mthly rpt'!FD31+'PADD4 mthly rpt'!FD31+'PADD5 mthly rpt'!FD31</f>
        <v>-78790.162738562314</v>
      </c>
      <c r="FE31" s="233">
        <f>'PADD1 mthly rpt'!FE31+'PADD2 mthly rpt'!FE31+'PADD3 mthly rpt'!FE31+'PADD4 mthly rpt'!FE31+'PADD5 mthly rpt'!FE31</f>
        <v>-120503.81282596091</v>
      </c>
      <c r="FF31" s="233">
        <f>'PADD1 mthly rpt'!FF31+'PADD2 mthly rpt'!FF31+'PADD3 mthly rpt'!FF31+'PADD4 mthly rpt'!FF31+'PADD5 mthly rpt'!FF31</f>
        <v>-16923.167664670626</v>
      </c>
      <c r="FG31" s="233">
        <f>'PADD1 mthly rpt'!FG31+'PADD2 mthly rpt'!FG31+'PADD3 mthly rpt'!FG31+'PADD4 mthly rpt'!FG31+'PADD5 mthly rpt'!FG31</f>
        <v>147818.76781920038</v>
      </c>
      <c r="FH31" s="233">
        <f>'PADD1 mthly rpt'!FH31+'PADD2 mthly rpt'!FH31+'PADD3 mthly rpt'!FH31+'PADD4 mthly rpt'!FH31+'PADD5 mthly rpt'!FH31</f>
        <v>120943.49900199601</v>
      </c>
      <c r="FI31" s="233">
        <f>'PADD1 mthly rpt'!FI31+'PADD2 mthly rpt'!FI31+'PADD3 mthly rpt'!FI31+'PADD4 mthly rpt'!FI31+'PADD5 mthly rpt'!FI31</f>
        <v>280109.09039984545</v>
      </c>
      <c r="FJ31" s="233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138739.48769862656</v>
      </c>
      <c r="FP31" s="36">
        <f>'PADD1 mthly rpt'!FP31+'PADD2 mthly rpt'!FP31+'PADD3 mthly rpt'!FP31+'PADD4 mthly rpt'!FP31+'PADD5 mthly rpt'!FP31</f>
        <v>107004.46465715187</v>
      </c>
      <c r="FQ31" s="233">
        <f>'PADD1 mthly rpt'!FQ31+'PADD2 mthly rpt'!FQ31+'PADD3 mthly rpt'!FQ31+'PADD4 mthly rpt'!FQ31+'PADD5 mthly rpt'!FQ31</f>
        <v>21868.519956690943</v>
      </c>
      <c r="FR31" s="36">
        <f>'PADD1 mthly rpt'!FR31+'PADD2 mthly rpt'!FR31+'PADD3 mthly rpt'!FR31+'PADD4 mthly rpt'!FR31+'PADD5 mthly rpt'!FR31</f>
        <v>231566.3694190566</v>
      </c>
      <c r="FS31" s="36">
        <f>'PADD1 mthly rpt'!FS31+'PADD2 mthly rpt'!FS31+'PADD3 mthly rpt'!FS31+'PADD4 mthly rpt'!FS31+'PADD5 mthly rpt'!FS31</f>
        <v>61965.294150239439</v>
      </c>
      <c r="FT31" s="36">
        <f>'PADD1 mthly rpt'!FT31+'PADD2 mthly rpt'!FT31+'PADD3 mthly rpt'!FT31+'PADD4 mthly rpt'!FT31+'PADD5 mthly rpt'!FT31</f>
        <v>294433.03608572326</v>
      </c>
      <c r="FU31" s="36">
        <f>'PADD1 mthly rpt'!FU31+'PADD2 mthly rpt'!FU31+'PADD3 mthly rpt'!FU31+'PADD4 mthly rpt'!FU31+'PADD5 mthly rpt'!FU31</f>
        <v>70255.61673088446</v>
      </c>
      <c r="FV31" s="36">
        <f>'PADD1 mthly rpt'!FV31+'PADD2 mthly rpt'!FV31+'PADD3 mthly rpt'!FV31+'PADD4 mthly rpt'!FV31+'PADD5 mthly rpt'!FV31</f>
        <v>-16066.96391427657</v>
      </c>
      <c r="FW31" s="36">
        <f>'PADD1 mthly rpt'!FW31+'PADD2 mthly rpt'!FW31+'PADD3 mthly rpt'!FW31+'PADD4 mthly rpt'!FW31+'PADD5 mthly rpt'!FW31</f>
        <v>278433.03608572326</v>
      </c>
      <c r="FX31" s="36">
        <f>'PADD1 mthly rpt'!FX31+'PADD2 mthly rpt'!FX31+'PADD3 mthly rpt'!FX31+'PADD4 mthly rpt'!FX31+'PADD5 mthly rpt'!FX31</f>
        <v>246352.39092443307</v>
      </c>
      <c r="FY31" s="257">
        <f>'PADD1 mthly rpt'!FY31+'PADD2 mthly rpt'!FY31+'PADD3 mthly rpt'!FY31+'PADD4 mthly rpt'!FY31+'PADD5 mthly rpt'!FY31</f>
        <v>304003.49341235205</v>
      </c>
      <c r="FZ31" s="281">
        <f>'PADD1 mthly rpt'!FZ31+'PADD2 mthly rpt'!FZ31+'PADD3 mthly rpt'!FZ31+'PADD4 mthly rpt'!FZ31+'PADD5 mthly rpt'!FZ31</f>
        <v>78850.055145445454</v>
      </c>
      <c r="GA31" s="281">
        <f>'PADD1 mthly rpt'!GA31+'PADD2 mthly rpt'!GA31+'PADD3 mthly rpt'!GA31+'PADD4 mthly rpt'!GA31+'PADD5 mthly rpt'!GA31</f>
        <v>17842.599345959959</v>
      </c>
      <c r="GB31" s="281">
        <f>'PADD1 mthly rpt'!GB31+'PADD2 mthly rpt'!GB31+'PADD3 mthly rpt'!GB31+'PADD4 mthly rpt'!GB31+'PADD5 mthly rpt'!GB31</f>
        <v>392694.04920137383</v>
      </c>
      <c r="GC31" s="281">
        <f>'PADD1 mthly rpt'!GC31+'PADD2 mthly rpt'!GC31+'PADD3 mthly rpt'!GC31+'PADD4 mthly rpt'!GC31+'PADD5 mthly rpt'!GC31</f>
        <v>369690.63598690298</v>
      </c>
      <c r="GD31" s="281">
        <f>'PADD1 mthly rpt'!GD31+'PADD2 mthly rpt'!GD31+'PADD3 mthly rpt'!GD31+'PADD4 mthly rpt'!GD31+'PADD5 mthly rpt'!GD31</f>
        <v>164008.74917139151</v>
      </c>
      <c r="GE31" s="281">
        <f>'PADD1 mthly rpt'!GE31+'PADD2 mthly rpt'!GE31+'PADD3 mthly rpt'!GE31+'PADD4 mthly rpt'!GE31+'PADD5 mthly rpt'!GE31</f>
        <v>110753.5158905464</v>
      </c>
      <c r="GF31" s="281">
        <f>'PADD1 mthly rpt'!GF31+'PADD2 mthly rpt'!GF31+'PADD3 mthly rpt'!GF31+'PADD4 mthly rpt'!GF31+'PADD5 mthly rpt'!GF31</f>
        <v>-87211.324192659871</v>
      </c>
      <c r="GG31" s="281">
        <f>'PADD1 mthly rpt'!GG31+'PADD2 mthly rpt'!GG31+'PADD3 mthly rpt'!GG31+'PADD4 mthly rpt'!GG31+'PADD5 mthly rpt'!GG31</f>
        <v>41774.146471368978</v>
      </c>
      <c r="GH31" s="281">
        <f>'PADD1 mthly rpt'!GH31+'PADD2 mthly rpt'!GH31+'PADD3 mthly rpt'!GH31+'PADD4 mthly rpt'!GH31+'PADD5 mthly rpt'!GH31</f>
        <v>356362.41823704611</v>
      </c>
      <c r="GI31" s="281">
        <f>'PADD1 mthly rpt'!GI31+'PADD2 mthly rpt'!GI31+'PADD3 mthly rpt'!GI31+'PADD4 mthly rpt'!GI31+'PADD5 mthly rpt'!GI31</f>
        <v>201030.25068704173</v>
      </c>
      <c r="GJ31" s="281">
        <f>'PADD1 mthly rpt'!GJ31+'PADD2 mthly rpt'!GJ31+'PADD3 mthly rpt'!GJ31+'PADD4 mthly rpt'!GJ31+'PADD5 mthly rpt'!GJ31</f>
        <v>485896.7513887508</v>
      </c>
      <c r="GK31" s="281">
        <f>'PADD1 mthly rpt'!GK31+'PADD2 mthly rpt'!GK31+'PADD3 mthly rpt'!GK31+'PADD4 mthly rpt'!GK31+'PADD5 mthly rpt'!GK31</f>
        <v>355724.84017843334</v>
      </c>
      <c r="GL31" s="281">
        <f>'PADD1 mthly rpt'!GL31+'PADD2 mthly rpt'!GL31+'PADD3 mthly rpt'!GL31+'PADD4 mthly rpt'!GL31+'PADD5 mthly rpt'!GL31</f>
        <v>546598.6115822657</v>
      </c>
    </row>
    <row r="32" spans="1:194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57">
        <f>'PADD1 mthly rpt'!EM32+'PADD2 mthly rpt'!EM32+'PADD3 mthly rpt'!EM32+'PADD4 mthly rpt'!EM32+'PADD5 mthly rpt'!EM32</f>
        <v>232060</v>
      </c>
      <c r="EN32" s="157">
        <f>'PADD1 mthly rpt'!EN32+'PADD2 mthly rpt'!EN32+'PADD3 mthly rpt'!EN32+'PADD4 mthly rpt'!EN32+'PADD5 mthly rpt'!EN32</f>
        <v>499903.22580645164</v>
      </c>
      <c r="EO32" s="157">
        <f>'PADD1 mthly rpt'!EO32+'PADD2 mthly rpt'!EO32+'PADD3 mthly rpt'!EO32+'PADD4 mthly rpt'!EO32+'PADD5 mthly rpt'!EO32</f>
        <v>471853.33333333343</v>
      </c>
      <c r="EP32" s="176">
        <f>'PADD1 mthly rpt'!EP32+'PADD2 mthly rpt'!EP32+'PADD3 mthly rpt'!EP32+'PADD4 mthly rpt'!EP32+'PADD5 mthly rpt'!EP32</f>
        <v>653632.25806451612</v>
      </c>
      <c r="EQ32" s="176">
        <f>'PADD1 mthly rpt'!EQ32+'PADD2 mthly rpt'!EQ32+'PADD3 mthly rpt'!EQ32+'PADD4 mthly rpt'!EQ32+'PADD5 mthly rpt'!EQ32</f>
        <v>630929.03225806437</v>
      </c>
      <c r="ER32" s="186">
        <f>'PADD1 mthly rpt'!ER32+'PADD2 mthly rpt'!ER32+'PADD3 mthly rpt'!ER32+'PADD4 mthly rpt'!ER32+'PADD5 mthly rpt'!ER32</f>
        <v>452078.3251231527</v>
      </c>
      <c r="ES32" s="186">
        <f>'PADD1 mthly rpt'!ES32+'PADD2 mthly rpt'!ES32+'PADD3 mthly rpt'!ES32+'PADD4 mthly rpt'!ES32+'PADD5 mthly rpt'!ES32</f>
        <v>627799.99999999988</v>
      </c>
      <c r="ET32" s="186">
        <f>'PADD1 mthly rpt'!ET32+'PADD2 mthly rpt'!ET32+'PADD3 mthly rpt'!ET32+'PADD4 mthly rpt'!ET32+'PADD5 mthly rpt'!ET32</f>
        <v>451906.66666666657</v>
      </c>
      <c r="EU32" s="186">
        <f>'PADD1 mthly rpt'!EU32+'PADD2 mthly rpt'!EU32+'PADD3 mthly rpt'!EU32+'PADD4 mthly rpt'!EU32+'PADD5 mthly rpt'!EU32</f>
        <v>378929.03225806449</v>
      </c>
      <c r="EV32" s="186">
        <f>'PADD1 mthly rpt'!EV32+'PADD2 mthly rpt'!EV32+'PADD3 mthly rpt'!EV32+'PADD4 mthly rpt'!EV32+'PADD5 mthly rpt'!EV32</f>
        <v>337620.00000000006</v>
      </c>
      <c r="EW32" s="198">
        <f>'PADD1 mthly rpt'!EW32+'PADD2 mthly rpt'!EW32+'PADD3 mthly rpt'!EW32+'PADD4 mthly rpt'!EW32+'PADD5 mthly rpt'!EW32</f>
        <v>346883.870967742</v>
      </c>
      <c r="EX32" s="198">
        <f>'PADD1 mthly rpt'!EX32+'PADD2 mthly rpt'!EX32+'PADD3 mthly rpt'!EX32+'PADD4 mthly rpt'!EX32+'PADD5 mthly rpt'!EX32</f>
        <v>290496.77419354848</v>
      </c>
      <c r="EY32" s="198">
        <f>'PADD1 mthly rpt'!EY32+'PADD2 mthly rpt'!EY32+'PADD3 mthly rpt'!EY32+'PADD4 mthly rpt'!EY32+'PADD5 mthly rpt'!EY32</f>
        <v>467943.49900199601</v>
      </c>
      <c r="EZ32" s="198">
        <f>'PADD1 mthly rpt'!EZ32+'PADD2 mthly rpt'!EZ32+'PADD3 mthly rpt'!EZ32+'PADD4 mthly rpt'!EZ32+'PADD5 mthly rpt'!EZ32</f>
        <v>521515.54201274866</v>
      </c>
      <c r="FA32" s="211">
        <f>'PADD1 mthly rpt'!FA32+'PADD2 mthly rpt'!FA32+'PADD3 mthly rpt'!FA32+'PADD4 mthly rpt'!FA32+'PADD5 mthly rpt'!FA32</f>
        <v>413856.83233532944</v>
      </c>
      <c r="FB32" s="211">
        <f>'PADD1 mthly rpt'!FB32+'PADD2 mthly rpt'!FB32+'PADD3 mthly rpt'!FB32+'PADD4 mthly rpt'!FB32+'PADD5 mthly rpt'!FB32</f>
        <v>415567.15491597448</v>
      </c>
      <c r="FC32" s="221">
        <f>'PADD1 mthly rpt'!FC32+'PADD2 mthly rpt'!FC32+'PADD3 mthly rpt'!FC32+'PADD4 mthly rpt'!FC32+'PADD5 mthly rpt'!FC32</f>
        <v>262005.86459339381</v>
      </c>
      <c r="FD32" s="221">
        <f>'PADD1 mthly rpt'!FD32+'PADD2 mthly rpt'!FD32+'PADD3 mthly rpt'!FD32+'PADD4 mthly rpt'!FD32+'PADD5 mthly rpt'!FD32</f>
        <v>223733.97519247219</v>
      </c>
      <c r="FE32" s="233">
        <f>'PADD1 mthly rpt'!FE32+'PADD2 mthly rpt'!FE32+'PADD3 mthly rpt'!FE32+'PADD4 mthly rpt'!FE32+'PADD5 mthly rpt'!FE32</f>
        <v>335638.12265791011</v>
      </c>
      <c r="FF32" s="233">
        <f>'PADD1 mthly rpt'!FF32+'PADD2 mthly rpt'!FF32+'PADD3 mthly rpt'!FF32+'PADD4 mthly rpt'!FF32+'PADD5 mthly rpt'!FF32</f>
        <v>293783.49900199613</v>
      </c>
      <c r="FG32" s="233">
        <f>'PADD1 mthly rpt'!FG32+'PADD2 mthly rpt'!FG32+'PADD3 mthly rpt'!FG32+'PADD4 mthly rpt'!FG32+'PADD5 mthly rpt'!FG32</f>
        <v>384786.50975468423</v>
      </c>
      <c r="FH32" s="233">
        <f>'PADD1 mthly rpt'!FH32+'PADD2 mthly rpt'!FH32+'PADD3 mthly rpt'!FH32+'PADD4 mthly rpt'!FH32+'PADD5 mthly rpt'!FH32</f>
        <v>339316.83233532938</v>
      </c>
      <c r="FI32" s="233">
        <f>'PADD1 mthly rpt'!FI32+'PADD2 mthly rpt'!FI32+'PADD3 mthly rpt'!FI32+'PADD4 mthly rpt'!FI32+'PADD5 mthly rpt'!FI32</f>
        <v>501496.18717403908</v>
      </c>
      <c r="FJ32" s="233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263368.69550237386</v>
      </c>
      <c r="FP32" s="36">
        <f>'PADD1 mthly rpt'!FP32+'PADD2 mthly rpt'!FP32+'PADD3 mthly rpt'!FP32+'PADD4 mthly rpt'!FP32+'PADD5 mthly rpt'!FP32</f>
        <v>204773.07338255818</v>
      </c>
      <c r="FQ32" s="233">
        <f>'PADD1 mthly rpt'!FQ32+'PADD2 mthly rpt'!FQ32+'PADD3 mthly rpt'!FQ32+'PADD4 mthly rpt'!FQ32+'PADD5 mthly rpt'!FQ32</f>
        <v>236555.79227656743</v>
      </c>
      <c r="FR32" s="36">
        <f>'PADD1 mthly rpt'!FR32+'PADD2 mthly rpt'!FR32+'PADD3 mthly rpt'!FR32+'PADD4 mthly rpt'!FR32+'PADD5 mthly rpt'!FR32</f>
        <v>406694.50195398676</v>
      </c>
      <c r="FS32" s="36">
        <f>'PADD1 mthly rpt'!FS32+'PADD2 mthly rpt'!FS32+'PADD3 mthly rpt'!FS32+'PADD4 mthly rpt'!FS32+'PADD5 mthly rpt'!FS32</f>
        <v>307807.40517979336</v>
      </c>
      <c r="FT32" s="36">
        <f>'PADD1 mthly rpt'!FT32+'PADD2 mthly rpt'!FT32+'PADD3 mthly rpt'!FT32+'PADD4 mthly rpt'!FT32+'PADD5 mthly rpt'!FT32</f>
        <v>511874.50195398659</v>
      </c>
      <c r="FU32" s="36">
        <f>'PADD1 mthly rpt'!FU32+'PADD2 mthly rpt'!FU32+'PADD3 mthly rpt'!FU32+'PADD4 mthly rpt'!FU32+'PADD5 mthly rpt'!FU32</f>
        <v>411710.63098624483</v>
      </c>
      <c r="FV32" s="36">
        <f>'PADD1 mthly rpt'!FV32+'PADD2 mthly rpt'!FV32+'PADD3 mthly rpt'!FV32+'PADD4 mthly rpt'!FV32+'PADD5 mthly rpt'!FV32</f>
        <v>331865.46969592222</v>
      </c>
      <c r="FW32" s="36">
        <f>'PADD1 mthly rpt'!FW32+'PADD2 mthly rpt'!FW32+'PADD3 mthly rpt'!FW32+'PADD4 mthly rpt'!FW32+'PADD5 mthly rpt'!FW32</f>
        <v>393092.46882025414</v>
      </c>
      <c r="FX32" s="36">
        <f>'PADD1 mthly rpt'!FX32+'PADD2 mthly rpt'!FX32+'PADD3 mthly rpt'!FX32+'PADD4 mthly rpt'!FX32+'PADD5 mthly rpt'!FX32</f>
        <v>376927.52258369507</v>
      </c>
      <c r="FY32" s="257">
        <f>'PADD1 mthly rpt'!FY32+'PADD2 mthly rpt'!FY32+'PADD3 mthly rpt'!FY32+'PADD4 mthly rpt'!FY32+'PADD5 mthly rpt'!FY32</f>
        <v>553316.25948021619</v>
      </c>
      <c r="FZ32" s="281">
        <f>'PADD1 mthly rpt'!FZ32+'PADD2 mthly rpt'!FZ32+'PADD3 mthly rpt'!FZ32+'PADD4 mthly rpt'!FZ32+'PADD5 mthly rpt'!FZ32</f>
        <v>343863.89648212696</v>
      </c>
      <c r="GA32" s="281">
        <f>'PADD1 mthly rpt'!GA32+'PADD2 mthly rpt'!GA32+'PADD3 mthly rpt'!GA32+'PADD4 mthly rpt'!GA32+'PADD5 mthly rpt'!GA32</f>
        <v>154641.57922863931</v>
      </c>
      <c r="GB32" s="281">
        <f>'PADD1 mthly rpt'!GB32+'PADD2 mthly rpt'!GB32+'PADD3 mthly rpt'!GB32+'PADD4 mthly rpt'!GB32+'PADD5 mthly rpt'!GB32</f>
        <v>480700.86318543582</v>
      </c>
      <c r="GC32" s="281">
        <f>'PADD1 mthly rpt'!GC32+'PADD2 mthly rpt'!GC32+'PADD3 mthly rpt'!GC32+'PADD4 mthly rpt'!GC32+'PADD5 mthly rpt'!GC32</f>
        <v>490179.93845022761</v>
      </c>
      <c r="GD32" s="281">
        <f>'PADD1 mthly rpt'!GD32+'PADD2 mthly rpt'!GD32+'PADD3 mthly rpt'!GD32+'PADD4 mthly rpt'!GD32+'PADD5 mthly rpt'!GD32</f>
        <v>430507.94410783442</v>
      </c>
      <c r="GE32" s="281">
        <f>'PADD1 mthly rpt'!GE32+'PADD2 mthly rpt'!GE32+'PADD3 mthly rpt'!GE32+'PADD4 mthly rpt'!GE32+'PADD5 mthly rpt'!GE32</f>
        <v>295700.88287000015</v>
      </c>
      <c r="GF32" s="281">
        <f>'PADD1 mthly rpt'!GF32+'PADD2 mthly rpt'!GF32+'PADD3 mthly rpt'!GF32+'PADD4 mthly rpt'!GF32+'PADD5 mthly rpt'!GF32</f>
        <v>267147.87074378313</v>
      </c>
      <c r="GG32" s="281">
        <f>'PADD1 mthly rpt'!GG32+'PADD2 mthly rpt'!GG32+'PADD3 mthly rpt'!GG32+'PADD4 mthly rpt'!GG32+'PADD5 mthly rpt'!GG32</f>
        <v>311598.93280566123</v>
      </c>
      <c r="GH32" s="281">
        <f>'PADD1 mthly rpt'!GH32+'PADD2 mthly rpt'!GH32+'PADD3 mthly rpt'!GH32+'PADD4 mthly rpt'!GH32+'PADD5 mthly rpt'!GH32</f>
        <v>565638.8174745643</v>
      </c>
      <c r="GI32" s="281">
        <f>'PADD1 mthly rpt'!GI32+'PADD2 mthly rpt'!GI32+'PADD3 mthly rpt'!GI32+'PADD4 mthly rpt'!GI32+'PADD5 mthly rpt'!GI32</f>
        <v>466194.07915641874</v>
      </c>
      <c r="GJ32" s="281">
        <f>'PADD1 mthly rpt'!GJ32+'PADD2 mthly rpt'!GJ32+'PADD3 mthly rpt'!GJ32+'PADD4 mthly rpt'!GJ32+'PADD5 mthly rpt'!GJ32</f>
        <v>737686.81641726755</v>
      </c>
      <c r="GK32" s="281">
        <f>'PADD1 mthly rpt'!GK32+'PADD2 mthly rpt'!GK32+'PADD3 mthly rpt'!GK32+'PADD4 mthly rpt'!GK32+'PADD5 mthly rpt'!GK32</f>
        <v>725385.03450911317</v>
      </c>
      <c r="GL32" s="281">
        <f>'PADD1 mthly rpt'!GL32+'PADD2 mthly rpt'!GL32+'PADD3 mthly rpt'!GL32+'PADD4 mthly rpt'!GL32+'PADD5 mthly rpt'!GL32</f>
        <v>746509.38863275386</v>
      </c>
    </row>
    <row r="33" spans="1:194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59">
        <f>'PADD1 mthly rpt'!EM33+'PADD2 mthly rpt'!EM33+'PADD3 mthly rpt'!EM33+'PADD4 mthly rpt'!EM33+'PADD5 mthly rpt'!EM33</f>
        <v>0</v>
      </c>
      <c r="EN33" s="159">
        <f>'PADD1 mthly rpt'!EN33+'PADD2 mthly rpt'!EN33+'PADD3 mthly rpt'!EN33+'PADD4 mthly rpt'!EN33+'PADD5 mthly rpt'!EN33</f>
        <v>0</v>
      </c>
      <c r="EO33" s="159">
        <f>'PADD1 mthly rpt'!EO33+'PADD2 mthly rpt'!EO33+'PADD3 mthly rpt'!EO33+'PADD4 mthly rpt'!EO33+'PADD5 mthly rpt'!EO33</f>
        <v>0</v>
      </c>
      <c r="EP33" s="178">
        <f>'PADD1 mthly rpt'!EP33+'PADD2 mthly rpt'!EP33+'PADD3 mthly rpt'!EP33+'PADD4 mthly rpt'!EP33+'PADD5 mthly rpt'!EP33</f>
        <v>0</v>
      </c>
      <c r="EQ33" s="178">
        <f>'PADD1 mthly rpt'!EQ33+'PADD2 mthly rpt'!EQ33+'PADD3 mthly rpt'!EQ33+'PADD4 mthly rpt'!EQ33+'PADD5 mthly rpt'!EQ33</f>
        <v>0</v>
      </c>
      <c r="ER33" s="188">
        <f>'PADD1 mthly rpt'!ER33+'PADD2 mthly rpt'!ER33+'PADD3 mthly rpt'!ER33+'PADD4 mthly rpt'!ER33+'PADD5 mthly rpt'!ER33</f>
        <v>0</v>
      </c>
      <c r="ES33" s="188">
        <f>'PADD1 mthly rpt'!ES33+'PADD2 mthly rpt'!ES33+'PADD3 mthly rpt'!ES33+'PADD4 mthly rpt'!ES33+'PADD5 mthly rpt'!ES33</f>
        <v>0</v>
      </c>
      <c r="ET33" s="188">
        <f>'PADD1 mthly rpt'!ET33+'PADD2 mthly rpt'!ET33+'PADD3 mthly rpt'!ET33+'PADD4 mthly rpt'!ET33+'PADD5 mthly rpt'!ET33</f>
        <v>0</v>
      </c>
      <c r="EU33" s="188">
        <f>'PADD1 mthly rpt'!EU33+'PADD2 mthly rpt'!EU33+'PADD3 mthly rpt'!EU33+'PADD4 mthly rpt'!EU33+'PADD5 mthly rpt'!EU33</f>
        <v>0</v>
      </c>
      <c r="EV33" s="188">
        <f>'PADD1 mthly rpt'!EV33+'PADD2 mthly rpt'!EV33+'PADD3 mthly rpt'!EV33+'PADD4 mthly rpt'!EV33+'PADD5 mthly rpt'!EV33</f>
        <v>0</v>
      </c>
      <c r="EW33" s="200">
        <f>'PADD1 mthly rpt'!EW33+'PADD2 mthly rpt'!EW33+'PADD3 mthly rpt'!EW33+'PADD4 mthly rpt'!EW33+'PADD5 mthly rpt'!EW33</f>
        <v>0</v>
      </c>
      <c r="EX33" s="200">
        <f>'PADD1 mthly rpt'!EX33+'PADD2 mthly rpt'!EX33+'PADD3 mthly rpt'!EX33+'PADD4 mthly rpt'!EX33+'PADD5 mthly rpt'!EX33</f>
        <v>0</v>
      </c>
      <c r="EY33" s="200">
        <f>'PADD1 mthly rpt'!EY33+'PADD2 mthly rpt'!EY33+'PADD3 mthly rpt'!EY33+'PADD4 mthly rpt'!EY33+'PADD5 mthly rpt'!EY33</f>
        <v>0</v>
      </c>
      <c r="EZ33" s="200">
        <f>'PADD1 mthly rpt'!EZ33+'PADD2 mthly rpt'!EZ33+'PADD3 mthly rpt'!EZ33+'PADD4 mthly rpt'!EZ33+'PADD5 mthly rpt'!EZ33</f>
        <v>0</v>
      </c>
      <c r="FA33" s="213">
        <f>'PADD1 mthly rpt'!FA33+'PADD2 mthly rpt'!FA33+'PADD3 mthly rpt'!FA33+'PADD4 mthly rpt'!FA33+'PADD5 mthly rpt'!FA33</f>
        <v>0</v>
      </c>
      <c r="FB33" s="213">
        <f>'PADD1 mthly rpt'!FB33+'PADD2 mthly rpt'!FB33+'PADD3 mthly rpt'!FB33+'PADD4 mthly rpt'!FB33+'PADD5 mthly rpt'!FB33</f>
        <v>0</v>
      </c>
      <c r="FC33" s="223">
        <f>'PADD1 mthly rpt'!FC33+'PADD2 mthly rpt'!FC33+'PADD3 mthly rpt'!FC33+'PADD4 mthly rpt'!FC33+'PADD5 mthly rpt'!FC33</f>
        <v>0</v>
      </c>
      <c r="FD33" s="223">
        <f>'PADD1 mthly rpt'!FD33+'PADD2 mthly rpt'!FD33+'PADD3 mthly rpt'!FD33+'PADD4 mthly rpt'!FD33+'PADD5 mthly rpt'!FD33</f>
        <v>0</v>
      </c>
      <c r="FE33" s="235">
        <f>'PADD1 mthly rpt'!FE33+'PADD2 mthly rpt'!FE33+'PADD3 mthly rpt'!FE33+'PADD4 mthly rpt'!FE33+'PADD5 mthly rpt'!FE33</f>
        <v>0</v>
      </c>
      <c r="FF33" s="235">
        <f>'PADD1 mthly rpt'!FF33+'PADD2 mthly rpt'!FF33+'PADD3 mthly rpt'!FF33+'PADD4 mthly rpt'!FF33+'PADD5 mthly rpt'!FF33</f>
        <v>0</v>
      </c>
      <c r="FG33" s="235">
        <f>'PADD1 mthly rpt'!FG33+'PADD2 mthly rpt'!FG33+'PADD3 mthly rpt'!FG33+'PADD4 mthly rpt'!FG33+'PADD5 mthly rpt'!FG33</f>
        <v>0</v>
      </c>
      <c r="FH33" s="235">
        <f>'PADD1 mthly rpt'!FH33+'PADD2 mthly rpt'!FH33+'PADD3 mthly rpt'!FH33+'PADD4 mthly rpt'!FH33+'PADD5 mthly rpt'!FH33</f>
        <v>0</v>
      </c>
      <c r="FI33" s="235">
        <f>'PADD1 mthly rpt'!FI33+'PADD2 mthly rpt'!FI33+'PADD3 mthly rpt'!FI33+'PADD4 mthly rpt'!FI33+'PADD5 mthly rpt'!FI33</f>
        <v>0</v>
      </c>
      <c r="FJ33" s="235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-1.0904830569574617</v>
      </c>
      <c r="FP33" s="40">
        <f>'PADD1 mthly rpt'!FP33+'PADD2 mthly rpt'!FP33+'PADD3 mthly rpt'!FP33+'PADD4 mthly rpt'!FP33+'PADD5 mthly rpt'!FP33</f>
        <v>-1.0904830569574617</v>
      </c>
      <c r="FQ33" s="235">
        <f>'PADD1 mthly rpt'!FQ33+'PADD2 mthly rpt'!FQ33+'PADD3 mthly rpt'!FQ33+'PADD4 mthly rpt'!FQ33+'PADD5 mthly rpt'!FQ33</f>
        <v>-1.0904830569574617</v>
      </c>
      <c r="FR33" s="40">
        <f>'PADD1 mthly rpt'!FR33+'PADD2 mthly rpt'!FR33+'PADD3 mthly rpt'!FR33+'PADD4 mthly rpt'!FR33+'PADD5 mthly rpt'!FR33</f>
        <v>-1.0904830569574617</v>
      </c>
      <c r="FS33" s="40">
        <f>'PADD1 mthly rpt'!FS33+'PADD2 mthly rpt'!FS33+'PADD3 mthly rpt'!FS33+'PADD4 mthly rpt'!FS33+'PADD5 mthly rpt'!FS33</f>
        <v>-1.0904830569574617</v>
      </c>
      <c r="FT33" s="40">
        <f>'PADD1 mthly rpt'!FT33+'PADD2 mthly rpt'!FT33+'PADD3 mthly rpt'!FT33+'PADD4 mthly rpt'!FT33+'PADD5 mthly rpt'!FT33</f>
        <v>-1.0904830569574617</v>
      </c>
      <c r="FU33" s="40">
        <f>'PADD1 mthly rpt'!FU33+'PADD2 mthly rpt'!FU33+'PADD3 mthly rpt'!FU33+'PADD4 mthly rpt'!FU33+'PADD5 mthly rpt'!FU33</f>
        <v>-1.0904830569574617</v>
      </c>
      <c r="FV33" s="40">
        <f>'PADD1 mthly rpt'!FV33+'PADD2 mthly rpt'!FV33+'PADD3 mthly rpt'!FV33+'PADD4 mthly rpt'!FV33+'PADD5 mthly rpt'!FV33</f>
        <v>-1.0904830569574617</v>
      </c>
      <c r="FW33" s="40">
        <f>'PADD1 mthly rpt'!FW33+'PADD2 mthly rpt'!FW33+'PADD3 mthly rpt'!FW33+'PADD4 mthly rpt'!FW33+'PADD5 mthly rpt'!FW33</f>
        <v>-1.0904830569574617</v>
      </c>
      <c r="FX33" s="40">
        <f>'PADD1 mthly rpt'!FX33+'PADD2 mthly rpt'!FX33+'PADD3 mthly rpt'!FX33+'PADD4 mthly rpt'!FX33+'PADD5 mthly rpt'!FX33</f>
        <v>-126815.54364293403</v>
      </c>
      <c r="FY33" s="259">
        <f>'PADD1 mthly rpt'!FY33+'PADD2 mthly rpt'!FY33+'PADD3 mthly rpt'!FY33+'PADD4 mthly rpt'!FY33+'PADD5 mthly rpt'!FY33</f>
        <v>-45283.1960039396</v>
      </c>
      <c r="FZ33" s="283">
        <f>'PADD1 mthly rpt'!FZ33+'PADD2 mthly rpt'!FZ33+'PADD3 mthly rpt'!FZ33+'PADD4 mthly rpt'!FZ33+'PADD5 mthly rpt'!FZ33</f>
        <v>-126816.21221869763</v>
      </c>
      <c r="GA33" s="283">
        <f>'PADD1 mthly rpt'!GA33+'PADD2 mthly rpt'!GA33+'PADD3 mthly rpt'!GA33+'PADD4 mthly rpt'!GA33+'PADD5 mthly rpt'!GA33</f>
        <v>-288208.39286140777</v>
      </c>
      <c r="GB33" s="283">
        <f>'PADD1 mthly rpt'!GB33+'PADD2 mthly rpt'!GB33+'PADD3 mthly rpt'!GB33+'PADD4 mthly rpt'!GB33+'PADD5 mthly rpt'!GB33</f>
        <v>-44815.88190385561</v>
      </c>
      <c r="GC33" s="283">
        <f>'PADD1 mthly rpt'!GC33+'PADD2 mthly rpt'!GC33+'PADD3 mthly rpt'!GC33+'PADD4 mthly rpt'!GC33+'PADD5 mthly rpt'!GC33</f>
        <v>-66600.981692786372</v>
      </c>
      <c r="GD33" s="283">
        <f>'PADD1 mthly rpt'!GD33+'PADD2 mthly rpt'!GD33+'PADD3 mthly rpt'!GD33+'PADD4 mthly rpt'!GD33+'PADD5 mthly rpt'!GD33</f>
        <v>-69569.233838565706</v>
      </c>
      <c r="GE33" s="283">
        <f>'PADD1 mthly rpt'!GE33+'PADD2 mthly rpt'!GE33+'PADD3 mthly rpt'!GE33+'PADD4 mthly rpt'!GE33+'PADD5 mthly rpt'!GE33</f>
        <v>-65533.233684253755</v>
      </c>
      <c r="GF33" s="283">
        <f>'PADD1 mthly rpt'!GF33+'PADD2 mthly rpt'!GF33+'PADD3 mthly rpt'!GF33+'PADD4 mthly rpt'!GF33+'PADD5 mthly rpt'!GF33</f>
        <v>-58899.386649495944</v>
      </c>
      <c r="GG33" s="283">
        <f>'PADD1 mthly rpt'!GG33+'PADD2 mthly rpt'!GG33+'PADD3 mthly rpt'!GG33+'PADD4 mthly rpt'!GG33+'PADD5 mthly rpt'!GG33</f>
        <v>-65946.843545872194</v>
      </c>
      <c r="GH33" s="283">
        <f>'PADD1 mthly rpt'!GH33+'PADD2 mthly rpt'!GH33+'PADD3 mthly rpt'!GH33+'PADD4 mthly rpt'!GH33+'PADD5 mthly rpt'!GH33</f>
        <v>-78511.695925827109</v>
      </c>
      <c r="GI33" s="283">
        <f>'PADD1 mthly rpt'!GI33+'PADD2 mthly rpt'!GI33+'PADD3 mthly rpt'!GI33+'PADD4 mthly rpt'!GI33+'PADD5 mthly rpt'!GI33</f>
        <v>-73303.202729911311</v>
      </c>
      <c r="GJ33" s="283">
        <f>'PADD1 mthly rpt'!GJ33+'PADD2 mthly rpt'!GJ33+'PADD3 mthly rpt'!GJ33+'PADD4 mthly rpt'!GJ33+'PADD5 mthly rpt'!GJ33</f>
        <v>-96182.464410097833</v>
      </c>
      <c r="GK33" s="283">
        <f>'PADD1 mthly rpt'!GK33+'PADD2 mthly rpt'!GK33+'PADD3 mthly rpt'!GK33+'PADD4 mthly rpt'!GK33+'PADD5 mthly rpt'!GK33</f>
        <v>-96370.273400815291</v>
      </c>
      <c r="GL33" s="283">
        <f>'PADD1 mthly rpt'!GL33+'PADD2 mthly rpt'!GL33+'PADD3 mthly rpt'!GL33+'PADD4 mthly rpt'!GL33+'PADD5 mthly rpt'!GL33</f>
        <v>1788783.5635791693</v>
      </c>
    </row>
    <row r="34" spans="1:194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260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</row>
    <row r="35" spans="1:194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1">
        <f>'PADD1 mthly rpt'!EM35+'PADD2 mthly rpt'!EM35+'PADD3 mthly rpt'!EM35+'PADD4 mthly rpt'!EM35+'PADD5 mthly rpt'!EM35</f>
        <v>103828</v>
      </c>
      <c r="EN35" s="161">
        <f>'PADD1 mthly rpt'!EN35+'PADD2 mthly rpt'!EN35+'PADD3 mthly rpt'!EN35+'PADD4 mthly rpt'!EN35+'PADD5 mthly rpt'!EN35</f>
        <v>102093</v>
      </c>
      <c r="EO35" s="161">
        <f>'PADD1 mthly rpt'!EO35+'PADD2 mthly rpt'!EO35+'PADD3 mthly rpt'!EO35+'PADD4 mthly rpt'!EO35+'PADD5 mthly rpt'!EO35</f>
        <v>100909</v>
      </c>
      <c r="EP35" s="161">
        <f>'PADD1 mthly rpt'!EP35+'PADD2 mthly rpt'!EP35+'PADD3 mthly rpt'!EP35+'PADD4 mthly rpt'!EP35+'PADD5 mthly rpt'!EP35</f>
        <v>84096</v>
      </c>
      <c r="EQ35" s="161">
        <f>'PADD1 mthly rpt'!EQ35+'PADD2 mthly rpt'!EQ35+'PADD3 mthly rpt'!EQ35+'PADD4 mthly rpt'!EQ35+'PADD5 mthly rpt'!EQ35</f>
        <v>59442</v>
      </c>
      <c r="ER35" s="161">
        <f>'PADD1 mthly rpt'!ER35+'PADD2 mthly rpt'!ER35+'PADD3 mthly rpt'!ER35+'PADD4 mthly rpt'!ER35+'PADD5 mthly rpt'!ER35</f>
        <v>49494</v>
      </c>
      <c r="ES35" s="161">
        <f>'PADD1 mthly rpt'!ES35+'PADD2 mthly rpt'!ES35+'PADD3 mthly rpt'!ES35+'PADD4 mthly rpt'!ES35+'PADD5 mthly rpt'!ES35</f>
        <v>43978</v>
      </c>
      <c r="ET35" s="161">
        <f>'PADD1 mthly rpt'!ET35+'PADD2 mthly rpt'!ET35+'PADD3 mthly rpt'!ET35+'PADD4 mthly rpt'!ET35+'PADD5 mthly rpt'!ET35</f>
        <v>42886</v>
      </c>
      <c r="EU35" s="161">
        <f>'PADD1 mthly rpt'!EU35+'PADD2 mthly rpt'!EU35+'PADD3 mthly rpt'!EU35+'PADD4 mthly rpt'!EU35+'PADD5 mthly rpt'!EU35</f>
        <v>50160</v>
      </c>
      <c r="EV35" s="161">
        <f>'PADD1 mthly rpt'!EV35+'PADD2 mthly rpt'!EV35+'PADD3 mthly rpt'!EV35+'PADD4 mthly rpt'!EV35+'PADD5 mthly rpt'!EV35</f>
        <v>60915</v>
      </c>
      <c r="EW35" s="161">
        <f>'PADD1 mthly rpt'!EW35+'PADD2 mthly rpt'!EW35+'PADD3 mthly rpt'!EW35+'PADD4 mthly rpt'!EW35+'PADD5 mthly rpt'!EW35</f>
        <v>68382</v>
      </c>
      <c r="EX35" s="161">
        <f>'PADD1 mthly rpt'!EX35+'PADD2 mthly rpt'!EX35+'PADD3 mthly rpt'!EX35+'PADD4 mthly rpt'!EX35+'PADD5 mthly rpt'!EX35</f>
        <v>79380</v>
      </c>
      <c r="EY35" s="161">
        <f>'PADD1 mthly rpt'!EY35+'PADD2 mthly rpt'!EY35+'PADD3 mthly rpt'!EY35+'PADD4 mthly rpt'!EY35+'PADD5 mthly rpt'!EY35</f>
        <v>76454</v>
      </c>
      <c r="EZ35" s="161">
        <f>'PADD1 mthly rpt'!EZ35+'PADD2 mthly rpt'!EZ35+'PADD3 mthly rpt'!EZ35+'PADD4 mthly rpt'!EZ35+'PADD5 mthly rpt'!EZ35</f>
        <v>77594</v>
      </c>
      <c r="FA35" s="161">
        <f>'PADD1 mthly rpt'!FA35+'PADD2 mthly rpt'!FA35+'PADD3 mthly rpt'!FA35+'PADD4 mthly rpt'!FA35+'PADD5 mthly rpt'!FA35</f>
        <v>74717</v>
      </c>
      <c r="FB35" s="161">
        <f>'PADD1 mthly rpt'!FB35+'PADD2 mthly rpt'!FB35+'PADD3 mthly rpt'!FB35+'PADD4 mthly rpt'!FB35+'PADD5 mthly rpt'!FB35</f>
        <v>66828</v>
      </c>
      <c r="FC35" s="161">
        <f>'PADD1 mthly rpt'!FC35+'PADD2 mthly rpt'!FC35+'PADD3 mthly rpt'!FC35+'PADD4 mthly rpt'!FC35+'PADD5 mthly rpt'!FC35</f>
        <v>50301</v>
      </c>
      <c r="FD35" s="161">
        <f>'PADD1 mthly rpt'!FD35+'PADD2 mthly rpt'!FD35+'PADD3 mthly rpt'!FD35+'PADD4 mthly rpt'!FD35+'PADD5 mthly rpt'!FD35</f>
        <v>43343</v>
      </c>
      <c r="FE35" s="161">
        <f>'PADD1 mthly rpt'!FE35+'PADD2 mthly rpt'!FE35+'PADD3 mthly rpt'!FE35+'PADD4 mthly rpt'!FE35+'PADD5 mthly rpt'!FE35</f>
        <v>37859</v>
      </c>
      <c r="FF35" s="161">
        <f>'PADD1 mthly rpt'!FF35+'PADD2 mthly rpt'!FF35+'PADD3 mthly rpt'!FF35+'PADD4 mthly rpt'!FF35+'PADD5 mthly rpt'!FF35</f>
        <v>39457</v>
      </c>
      <c r="FG35" s="161">
        <f>'PADD1 mthly rpt'!FG35+'PADD2 mthly rpt'!FG35+'PADD3 mthly rpt'!FG35+'PADD4 mthly rpt'!FG35+'PADD5 mthly rpt'!FG35</f>
        <v>48013</v>
      </c>
      <c r="FH35" s="161">
        <f>'PADD1 mthly rpt'!FH35+'PADD2 mthly rpt'!FH35+'PADD3 mthly rpt'!FH35+'PADD4 mthly rpt'!FH35+'PADD5 mthly rpt'!FH35</f>
        <v>60159</v>
      </c>
      <c r="FI35" s="161">
        <f>'PADD1 mthly rpt'!FI35+'PADD2 mthly rpt'!FI35+'PADD3 mthly rpt'!FI35+'PADD4 mthly rpt'!FI35+'PADD5 mthly rpt'!FI35</f>
        <v>63831</v>
      </c>
      <c r="FJ35" s="161">
        <f>'PADD1 mthly rpt'!FJ35+'PADD2 mthly rpt'!FJ35+'PADD3 mthly rpt'!FJ35+'PADD4 mthly rpt'!FJ35+'PADD5 mthly rpt'!FJ35</f>
        <v>70406</v>
      </c>
      <c r="FK35" s="10">
        <f>'PADD1 mthly rpt'!FK35+'PADD2 mthly rpt'!FK35+'PADD3 mthly rpt'!FK35+'PADD4 mthly rpt'!FK35+'PADD5 mthly rpt'!FK35</f>
        <v>79125</v>
      </c>
      <c r="FL35" s="10">
        <f>'PADD1 mthly rpt'!FL35+'PADD2 mthly rpt'!FL35+'PADD3 mthly rpt'!FL35+'PADD4 mthly rpt'!FL35+'PADD5 mthly rpt'!FL35</f>
        <v>84122</v>
      </c>
      <c r="FM35" s="10">
        <f>'PADD1 mthly rpt'!FM35+'PADD2 mthly rpt'!FM35+'PADD3 mthly rpt'!FM35+'PADD4 mthly rpt'!FM35+'PADD5 mthly rpt'!FM35</f>
        <v>80099</v>
      </c>
      <c r="FN35" s="10">
        <f>'PADD1 mthly rpt'!FN35+'PADD2 mthly rpt'!FN35+'PADD3 mthly rpt'!FN35+'PADD4 mthly rpt'!FN35+'PADD5 mthly rpt'!FN35</f>
        <v>70697</v>
      </c>
      <c r="FO35" s="10">
        <f>'PADD1 mthly rpt'!FO35+'PADD2 mthly rpt'!FO35+'PADD3 mthly rpt'!FO35+'PADD4 mthly rpt'!FO35+'PADD5 mthly rpt'!FO35</f>
        <v>58298</v>
      </c>
      <c r="FP35" s="10">
        <f>'PADD1 mthly rpt'!FP35+'PADD2 mthly rpt'!FP35+'PADD3 mthly rpt'!FP35+'PADD4 mthly rpt'!FP35+'PADD5 mthly rpt'!FP35</f>
        <v>53192</v>
      </c>
      <c r="FQ35" s="161">
        <f>'PADD1 mthly rpt'!FQ35+'PADD2 mthly rpt'!FQ35+'PADD3 mthly rpt'!FQ35+'PADD4 mthly rpt'!FQ35+'PADD5 mthly rpt'!FQ35</f>
        <v>55688</v>
      </c>
      <c r="FR35" s="10">
        <f>'PADD1 mthly rpt'!FR35+'PADD2 mthly rpt'!FR35+'PADD3 mthly rpt'!FR35+'PADD4 mthly rpt'!FR35+'PADD5 mthly rpt'!FR35</f>
        <v>60600</v>
      </c>
      <c r="FS35" s="10">
        <f>'PADD1 mthly rpt'!FS35+'PADD2 mthly rpt'!FS35+'PADD3 mthly rpt'!FS35+'PADD4 mthly rpt'!FS35+'PADD5 mthly rpt'!FS35</f>
        <v>70108</v>
      </c>
      <c r="FT35" s="10">
        <f>'PADD1 mthly rpt'!FT35+'PADD2 mthly rpt'!FT35+'PADD3 mthly rpt'!FT35+'PADD4 mthly rpt'!FT35+'PADD5 mthly rpt'!FT35</f>
        <v>78382</v>
      </c>
      <c r="FU35" s="10">
        <f>'PADD1 mthly rpt'!FU35+'PADD2 mthly rpt'!FU35+'PADD3 mthly rpt'!FU35+'PADD4 mthly rpt'!FU35+'PADD5 mthly rpt'!FU35</f>
        <v>83856</v>
      </c>
      <c r="FV35" s="10">
        <f>'PADD1 mthly rpt'!FV35+'PADD2 mthly rpt'!FV35+'PADD3 mthly rpt'!FV35+'PADD4 mthly rpt'!FV35+'PADD5 mthly rpt'!FV35</f>
        <v>97439</v>
      </c>
      <c r="FW35" s="10">
        <f>'PADD1 mthly rpt'!FW35+'PADD2 mthly rpt'!FW35+'PADD3 mthly rpt'!FW35+'PADD4 mthly rpt'!FW35+'PADD5 mthly rpt'!FW35</f>
        <v>102649</v>
      </c>
      <c r="FX35" s="10">
        <f>'PADD1 mthly rpt'!FX35+'PADD2 mthly rpt'!FX35+'PADD3 mthly rpt'!FX35+'PADD4 mthly rpt'!FX35+'PADD5 mthly rpt'!FX35</f>
        <v>101417</v>
      </c>
      <c r="FY35" s="262">
        <f>'PADD1 mthly rpt'!FY35+'PADD2 mthly rpt'!FY35+'PADD3 mthly rpt'!FY35+'PADD4 mthly rpt'!FY35+'PADD5 mthly rpt'!FY35</f>
        <v>93439.440046078089</v>
      </c>
      <c r="FZ35" s="308">
        <f>'PADD1 mthly rpt'!FZ35+'PADD2 mthly rpt'!FZ35+'PADD3 mthly rpt'!FZ35+'PADD4 mthly rpt'!FZ35+'PADD5 mthly rpt'!FZ35</f>
        <v>90196.52349363103</v>
      </c>
      <c r="GA35" s="308">
        <f>'PADD1 mthly rpt'!GA35+'PADD2 mthly rpt'!GA35+'PADD3 mthly rpt'!GA35+'PADD4 mthly rpt'!GA35+'PADD5 mthly rpt'!GA35</f>
        <v>84768.968817312198</v>
      </c>
      <c r="GB35" s="308">
        <f>'PADD1 mthly rpt'!GB35+'PADD2 mthly rpt'!GB35+'PADD3 mthly rpt'!GB35+'PADD4 mthly rpt'!GB35+'PADD5 mthly rpt'!GB35</f>
        <v>71550.310515400124</v>
      </c>
      <c r="GC35" s="308">
        <f>'PADD1 mthly rpt'!GC35+'PADD2 mthly rpt'!GC35+'PADD3 mthly rpt'!GC35+'PADD4 mthly rpt'!GC35+'PADD5 mthly rpt'!GC35</f>
        <v>62343.60676664627</v>
      </c>
      <c r="GD35" s="308">
        <f>'PADD1 mthly rpt'!GD35+'PADD2 mthly rpt'!GD35+'PADD3 mthly rpt'!GD35+'PADD4 mthly rpt'!GD35+'PADD5 mthly rpt'!GD35</f>
        <v>58225.805328022463</v>
      </c>
      <c r="GE35" s="308">
        <f>'PADD1 mthly rpt'!GE35+'PADD2 mthly rpt'!GE35+'PADD3 mthly rpt'!GE35+'PADD4 mthly rpt'!GE35+'PADD5 mthly rpt'!GE35</f>
        <v>61756.334453373514</v>
      </c>
      <c r="GF35" s="308">
        <f>'PADD1 mthly rpt'!GF35+'PADD2 mthly rpt'!GF35+'PADD3 mthly rpt'!GF35+'PADD4 mthly rpt'!GF35+'PADD5 mthly rpt'!GF35</f>
        <v>68259.286553604528</v>
      </c>
      <c r="GG35" s="308">
        <f>'PADD1 mthly rpt'!GG35+'PADD2 mthly rpt'!GG35+'PADD3 mthly rpt'!GG35+'PADD4 mthly rpt'!GG35+'PADD5 mthly rpt'!GG35</f>
        <v>79281.518690622222</v>
      </c>
      <c r="GH35" s="308">
        <f>'PADD1 mthly rpt'!GH35+'PADD2 mthly rpt'!GH35+'PADD3 mthly rpt'!GH35+'PADD4 mthly rpt'!GH35+'PADD5 mthly rpt'!GH35</f>
        <v>87062.88245168241</v>
      </c>
      <c r="GI35" s="308">
        <f>'PADD1 mthly rpt'!GI35+'PADD2 mthly rpt'!GI35+'PADD3 mthly rpt'!GI35+'PADD4 mthly rpt'!GI35+'PADD5 mthly rpt'!GI35</f>
        <v>94407.806605530495</v>
      </c>
      <c r="GJ35" s="308">
        <f>'PADD1 mthly rpt'!GJ35+'PADD2 mthly rpt'!GJ35+'PADD3 mthly rpt'!GJ35+'PADD4 mthly rpt'!GJ35+'PADD5 mthly rpt'!GJ35</f>
        <v>90269.631111963696</v>
      </c>
      <c r="GK35" s="308">
        <f>'PADD1 mthly rpt'!GK35+'PADD2 mthly rpt'!GK35+'PADD3 mthly rpt'!GK35+'PADD4 mthly rpt'!GK35+'PADD5 mthly rpt'!GK35</f>
        <v>88244.820261674569</v>
      </c>
      <c r="GL35" s="308">
        <f>'PADD1 mthly rpt'!GL35+'PADD2 mthly rpt'!GL35+'PADD3 mthly rpt'!GL35+'PADD4 mthly rpt'!GL35+'PADD5 mthly rpt'!GL35</f>
        <v>84188.587352639879</v>
      </c>
    </row>
    <row r="36" spans="1:194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1">
        <f>'PADD1 mthly rpt'!EM36+'PADD2 mthly rpt'!EM36+'PADD3 mthly rpt'!EM36+'PADD4 mthly rpt'!EM36+'PADD5 mthly rpt'!EM36</f>
        <v>3638</v>
      </c>
      <c r="EN36" s="141">
        <f>'PADD1 mthly rpt'!EN36+'PADD2 mthly rpt'!EN36+'PADD3 mthly rpt'!EN36+'PADD4 mthly rpt'!EN36+'PADD5 mthly rpt'!EN36</f>
        <v>-2453</v>
      </c>
      <c r="EO36" s="141">
        <f>'PADD1 mthly rpt'!EO36+'PADD2 mthly rpt'!EO36+'PADD3 mthly rpt'!EO36+'PADD4 mthly rpt'!EO36+'PADD5 mthly rpt'!EO36</f>
        <v>-3497</v>
      </c>
      <c r="EP36" s="141">
        <f>'PADD1 mthly rpt'!EP36+'PADD2 mthly rpt'!EP36+'PADD3 mthly rpt'!EP36+'PADD4 mthly rpt'!EP36+'PADD5 mthly rpt'!EP36</f>
        <v>-12151</v>
      </c>
      <c r="EQ36" s="141">
        <f>'PADD1 mthly rpt'!EQ36+'PADD2 mthly rpt'!EQ36+'PADD3 mthly rpt'!EQ36+'PADD4 mthly rpt'!EQ36+'PADD5 mthly rpt'!EQ36</f>
        <v>-18972</v>
      </c>
      <c r="ER36" s="141">
        <f>'PADD1 mthly rpt'!ER36+'PADD2 mthly rpt'!ER36+'PADD3 mthly rpt'!ER36+'PADD4 mthly rpt'!ER36+'PADD5 mthly rpt'!ER36</f>
        <v>-15302.999999999998</v>
      </c>
      <c r="ES36" s="141">
        <f>'PADD1 mthly rpt'!ES36+'PADD2 mthly rpt'!ES36+'PADD3 mthly rpt'!ES36+'PADD4 mthly rpt'!ES36+'PADD5 mthly rpt'!ES36</f>
        <v>-22400</v>
      </c>
      <c r="ET36" s="141">
        <f>'PADD1 mthly rpt'!ET36+'PADD2 mthly rpt'!ET36+'PADD3 mthly rpt'!ET36+'PADD4 mthly rpt'!ET36+'PADD5 mthly rpt'!ET36</f>
        <v>-30975</v>
      </c>
      <c r="EU36" s="141">
        <f>'PADD1 mthly rpt'!EU36+'PADD2 mthly rpt'!EU36+'PADD3 mthly rpt'!EU36+'PADD4 mthly rpt'!EU36+'PADD5 mthly rpt'!EU36</f>
        <v>-26445</v>
      </c>
      <c r="EV36" s="141">
        <f>'PADD1 mthly rpt'!EV36+'PADD2 mthly rpt'!EV36+'PADD3 mthly rpt'!EV36+'PADD4 mthly rpt'!EV36+'PADD5 mthly rpt'!EV36</f>
        <v>-24264</v>
      </c>
      <c r="EW36" s="141">
        <f>'PADD1 mthly rpt'!EW36+'PADD2 mthly rpt'!EW36+'PADD3 mthly rpt'!EW36+'PADD4 mthly rpt'!EW36+'PADD5 mthly rpt'!EW36</f>
        <v>-22220</v>
      </c>
      <c r="EX36" s="141">
        <f>'PADD1 mthly rpt'!EX36+'PADD2 mthly rpt'!EX36+'PADD3 mthly rpt'!EX36+'PADD4 mthly rpt'!EX36+'PADD5 mthly rpt'!EX36</f>
        <v>-19443</v>
      </c>
      <c r="EY36" s="141">
        <f>'PADD1 mthly rpt'!EY36+'PADD2 mthly rpt'!EY36+'PADD3 mthly rpt'!EY36+'PADD4 mthly rpt'!EY36+'PADD5 mthly rpt'!EY36</f>
        <v>-27374</v>
      </c>
      <c r="EZ36" s="141">
        <f>'PADD1 mthly rpt'!EZ36+'PADD2 mthly rpt'!EZ36+'PADD3 mthly rpt'!EZ36+'PADD4 mthly rpt'!EZ36+'PADD5 mthly rpt'!EZ36</f>
        <v>-24499</v>
      </c>
      <c r="FA36" s="141">
        <f>'PADD1 mthly rpt'!FA36+'PADD2 mthly rpt'!FA36+'PADD3 mthly rpt'!FA36+'PADD4 mthly rpt'!FA36+'PADD5 mthly rpt'!FA36</f>
        <v>-26192</v>
      </c>
      <c r="FB36" s="141">
        <f>'PADD1 mthly rpt'!FB36+'PADD2 mthly rpt'!FB36+'PADD3 mthly rpt'!FB36+'PADD4 mthly rpt'!FB36+'PADD5 mthly rpt'!FB36</f>
        <v>-17268</v>
      </c>
      <c r="FC36" s="141">
        <f>'PADD1 mthly rpt'!FC36+'PADD2 mthly rpt'!FC36+'PADD3 mthly rpt'!FC36+'PADD4 mthly rpt'!FC36+'PADD5 mthly rpt'!FC36</f>
        <v>-9141</v>
      </c>
      <c r="FD36" s="141">
        <f>'PADD1 mthly rpt'!FD36+'PADD2 mthly rpt'!FD36+'PADD3 mthly rpt'!FD36+'PADD4 mthly rpt'!FD36+'PADD5 mthly rpt'!FD36</f>
        <v>-6151.0000000000018</v>
      </c>
      <c r="FE36" s="141">
        <f>'PADD1 mthly rpt'!FE36+'PADD2 mthly rpt'!FE36+'PADD3 mthly rpt'!FE36+'PADD4 mthly rpt'!FE36+'PADD5 mthly rpt'!FE36</f>
        <v>-6119</v>
      </c>
      <c r="FF36" s="141">
        <f>'PADD1 mthly rpt'!FF36+'PADD2 mthly rpt'!FF36+'PADD3 mthly rpt'!FF36+'PADD4 mthly rpt'!FF36+'PADD5 mthly rpt'!FF36</f>
        <v>-3429</v>
      </c>
      <c r="FG36" s="141">
        <f>'PADD1 mthly rpt'!FG36+'PADD2 mthly rpt'!FG36+'PADD3 mthly rpt'!FG36+'PADD4 mthly rpt'!FG36+'PADD5 mthly rpt'!FG36</f>
        <v>-2147</v>
      </c>
      <c r="FH36" s="141">
        <f>'PADD1 mthly rpt'!FH36+'PADD2 mthly rpt'!FH36+'PADD3 mthly rpt'!FH36+'PADD4 mthly rpt'!FH36+'PADD5 mthly rpt'!FH36</f>
        <v>-756</v>
      </c>
      <c r="FI36" s="141">
        <f>'PADD1 mthly rpt'!FI36+'PADD2 mthly rpt'!FI36+'PADD3 mthly rpt'!FI36+'PADD4 mthly rpt'!FI36+'PADD5 mthly rpt'!FI36</f>
        <v>-4551</v>
      </c>
      <c r="FJ36" s="141">
        <f>'PADD1 mthly rpt'!FJ36+'PADD2 mthly rpt'!FJ36+'PADD3 mthly rpt'!FJ36+'PADD4 mthly rpt'!FJ36+'PADD5 mthly rpt'!FJ36</f>
        <v>-8974</v>
      </c>
      <c r="FK36" s="30">
        <f>'PADD1 mthly rpt'!FK36+'PADD2 mthly rpt'!FK36+'PADD3 mthly rpt'!FK36+'PADD4 mthly rpt'!FK36+'PADD5 mthly rpt'!FK36</f>
        <v>2671</v>
      </c>
      <c r="FL36" s="30">
        <f>'PADD1 mthly rpt'!FL36+'PADD2 mthly rpt'!FL36+'PADD3 mthly rpt'!FL36+'PADD4 mthly rpt'!FL36+'PADD5 mthly rpt'!FL36</f>
        <v>6528</v>
      </c>
      <c r="FM36" s="30">
        <f>'PADD1 mthly rpt'!FM36+'PADD2 mthly rpt'!FM36+'PADD3 mthly rpt'!FM36+'PADD4 mthly rpt'!FM36+'PADD5 mthly rpt'!FM36</f>
        <v>5382</v>
      </c>
      <c r="FN36" s="30">
        <f>'PADD1 mthly rpt'!FN36+'PADD2 mthly rpt'!FN36+'PADD3 mthly rpt'!FN36+'PADD4 mthly rpt'!FN36+'PADD5 mthly rpt'!FN36</f>
        <v>3869</v>
      </c>
      <c r="FO36" s="30">
        <f>'PADD1 mthly rpt'!FO36+'PADD2 mthly rpt'!FO36+'PADD3 mthly rpt'!FO36+'PADD4 mthly rpt'!FO36+'PADD5 mthly rpt'!FO36</f>
        <v>7997</v>
      </c>
      <c r="FP36" s="30">
        <f>'PADD1 mthly rpt'!FP36+'PADD2 mthly rpt'!FP36+'PADD3 mthly rpt'!FP36+'PADD4 mthly rpt'!FP36+'PADD5 mthly rpt'!FP36</f>
        <v>9849</v>
      </c>
      <c r="FQ36" s="141">
        <f>'PADD1 mthly rpt'!FQ36+'PADD2 mthly rpt'!FQ36+'PADD3 mthly rpt'!FQ36+'PADD4 mthly rpt'!FQ36+'PADD5 mthly rpt'!FQ36</f>
        <v>17829</v>
      </c>
      <c r="FR36" s="30">
        <f>'PADD1 mthly rpt'!FR36+'PADD2 mthly rpt'!FR36+'PADD3 mthly rpt'!FR36+'PADD4 mthly rpt'!FR36+'PADD5 mthly rpt'!FR36</f>
        <v>21143</v>
      </c>
      <c r="FS36" s="30">
        <f>'PADD1 mthly rpt'!FS36+'PADD2 mthly rpt'!FS36+'PADD3 mthly rpt'!FS36+'PADD4 mthly rpt'!FS36+'PADD5 mthly rpt'!FS36</f>
        <v>22095</v>
      </c>
      <c r="FT36" s="30">
        <f>'PADD1 mthly rpt'!FT36+'PADD2 mthly rpt'!FT36+'PADD3 mthly rpt'!FT36+'PADD4 mthly rpt'!FT36+'PADD5 mthly rpt'!FT36</f>
        <v>18223</v>
      </c>
      <c r="FU36" s="30">
        <f>'PADD1 mthly rpt'!FU36+'PADD2 mthly rpt'!FU36+'PADD3 mthly rpt'!FU36+'PADD4 mthly rpt'!FU36+'PADD5 mthly rpt'!FU36</f>
        <v>20025</v>
      </c>
      <c r="FV36" s="30">
        <f>'PADD1 mthly rpt'!FV36+'PADD2 mthly rpt'!FV36+'PADD3 mthly rpt'!FV36+'PADD4 mthly rpt'!FV36+'PADD5 mthly rpt'!FV36</f>
        <v>27033</v>
      </c>
      <c r="FW36" s="30">
        <f>'PADD1 mthly rpt'!FW36+'PADD2 mthly rpt'!FW36+'PADD3 mthly rpt'!FW36+'PADD4 mthly rpt'!FW36+'PADD5 mthly rpt'!FW36</f>
        <v>23524</v>
      </c>
      <c r="FX36" s="30">
        <f>'PADD1 mthly rpt'!FX36+'PADD2 mthly rpt'!FX36+'PADD3 mthly rpt'!FX36+'PADD4 mthly rpt'!FX36+'PADD5 mthly rpt'!FX36</f>
        <v>17295</v>
      </c>
      <c r="FY36" s="254">
        <f>'PADD1 mthly rpt'!FY36+'PADD2 mthly rpt'!FY36+'PADD3 mthly rpt'!FY36+'PADD4 mthly rpt'!FY36+'PADD5 mthly rpt'!FY36</f>
        <v>13340.440046078091</v>
      </c>
      <c r="FZ36" s="278">
        <f>'PADD1 mthly rpt'!FZ36+'PADD2 mthly rpt'!FZ36+'PADD3 mthly rpt'!FZ36+'PADD4 mthly rpt'!FZ36+'PADD5 mthly rpt'!FZ36</f>
        <v>19499.52349363103</v>
      </c>
      <c r="GA36" s="278">
        <f>'PADD1 mthly rpt'!GA36+'PADD2 mthly rpt'!GA36+'PADD3 mthly rpt'!GA36+'PADD4 mthly rpt'!GA36+'PADD5 mthly rpt'!GA36</f>
        <v>26470.968817312194</v>
      </c>
      <c r="GB36" s="278">
        <f>'PADD1 mthly rpt'!GB36+'PADD2 mthly rpt'!GB36+'PADD3 mthly rpt'!GB36+'PADD4 mthly rpt'!GB36+'PADD5 mthly rpt'!GB36</f>
        <v>18358.31051540011</v>
      </c>
      <c r="GC36" s="278">
        <f>'PADD1 mthly rpt'!GC36+'PADD2 mthly rpt'!GC36+'PADD3 mthly rpt'!GC36+'PADD4 mthly rpt'!GC36+'PADD5 mthly rpt'!GC36</f>
        <v>6655.6067666462741</v>
      </c>
      <c r="GD36" s="278">
        <f>'PADD1 mthly rpt'!GD36+'PADD2 mthly rpt'!GD36+'PADD3 mthly rpt'!GD36+'PADD4 mthly rpt'!GD36+'PADD5 mthly rpt'!GD36</f>
        <v>-2374.1946719775397</v>
      </c>
      <c r="GE36" s="278">
        <f>'PADD1 mthly rpt'!GE36+'PADD2 mthly rpt'!GE36+'PADD3 mthly rpt'!GE36+'PADD4 mthly rpt'!GE36+'PADD5 mthly rpt'!GE36</f>
        <v>-8351.6655466264874</v>
      </c>
      <c r="GF36" s="278">
        <f>'PADD1 mthly rpt'!GF36+'PADD2 mthly rpt'!GF36+'PADD3 mthly rpt'!GF36+'PADD4 mthly rpt'!GF36+'PADD5 mthly rpt'!GF36</f>
        <v>-10122.713446395464</v>
      </c>
      <c r="GG36" s="278">
        <f>'PADD1 mthly rpt'!GG36+'PADD2 mthly rpt'!GG36+'PADD3 mthly rpt'!GG36+'PADD4 mthly rpt'!GG36+'PADD5 mthly rpt'!GG36</f>
        <v>-4574.4813093777811</v>
      </c>
      <c r="GH36" s="278">
        <f>'PADD1 mthly rpt'!GH36+'PADD2 mthly rpt'!GH36+'PADD3 mthly rpt'!GH36+'PADD4 mthly rpt'!GH36+'PADD5 mthly rpt'!GH36</f>
        <v>-10376.117548317585</v>
      </c>
      <c r="GI36" s="278">
        <f>'PADD1 mthly rpt'!GI36+'PADD2 mthly rpt'!GI36+'PADD3 mthly rpt'!GI36+'PADD4 mthly rpt'!GI36+'PADD5 mthly rpt'!GI36</f>
        <v>-8241.1933944695011</v>
      </c>
      <c r="GJ36" s="278">
        <f>'PADD1 mthly rpt'!GJ36+'PADD2 mthly rpt'!GJ36+'PADD3 mthly rpt'!GJ36+'PADD4 mthly rpt'!GJ36+'PADD5 mthly rpt'!GJ36</f>
        <v>-11147.368888036295</v>
      </c>
      <c r="GK36" s="278">
        <f>'PADD1 mthly rpt'!GK36+'PADD2 mthly rpt'!GK36+'PADD3 mthly rpt'!GK36+'PADD4 mthly rpt'!GK36+'PADD5 mthly rpt'!GK36</f>
        <v>-5194.6197844035169</v>
      </c>
      <c r="GL36" s="278">
        <f>'PADD1 mthly rpt'!GL36+'PADD2 mthly rpt'!GL36+'PADD3 mthly rpt'!GL36+'PADD4 mthly rpt'!GL36+'PADD5 mthly rpt'!GL36</f>
        <v>-6007.9361409911526</v>
      </c>
    </row>
    <row r="37" spans="1:194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1">
        <f>'PADD1 mthly rpt'!EM37+'PADD2 mthly rpt'!EM37+'PADD3 mthly rpt'!EM37+'PADD4 mthly rpt'!EM37+'PADD5 mthly rpt'!EM37</f>
        <v>27168.6</v>
      </c>
      <c r="EN37" s="141">
        <f>'PADD1 mthly rpt'!EN37+'PADD2 mthly rpt'!EN37+'PADD3 mthly rpt'!EN37+'PADD4 mthly rpt'!EN37+'PADD5 mthly rpt'!EN37</f>
        <v>25498</v>
      </c>
      <c r="EO37" s="141">
        <f>'PADD1 mthly rpt'!EO37+'PADD2 mthly rpt'!EO37+'PADD3 mthly rpt'!EO37+'PADD4 mthly rpt'!EO37+'PADD5 mthly rpt'!EO37</f>
        <v>26277.8</v>
      </c>
      <c r="EP37" s="141">
        <f>'PADD1 mthly rpt'!EP37+'PADD2 mthly rpt'!EP37+'PADD3 mthly rpt'!EP37+'PADD4 mthly rpt'!EP37+'PADD5 mthly rpt'!EP37</f>
        <v>15648.200000000004</v>
      </c>
      <c r="EQ37" s="141">
        <f>'PADD1 mthly rpt'!EQ37+'PADD2 mthly rpt'!EQ37+'PADD3 mthly rpt'!EQ37+'PADD4 mthly rpt'!EQ37+'PADD5 mthly rpt'!EQ37</f>
        <v>3106.8000000000015</v>
      </c>
      <c r="ER37" s="141">
        <f>'PADD1 mthly rpt'!ER37+'PADD2 mthly rpt'!ER37+'PADD3 mthly rpt'!ER37+'PADD4 mthly rpt'!ER37+'PADD5 mthly rpt'!ER37</f>
        <v>1443.6928571428598</v>
      </c>
      <c r="ES37" s="141">
        <f>'PADD1 mthly rpt'!ES37+'PADD2 mthly rpt'!ES37+'PADD3 mthly rpt'!ES37+'PADD4 mthly rpt'!ES37+'PADD5 mthly rpt'!ES37</f>
        <v>-4055.400000000001</v>
      </c>
      <c r="ET37" s="141">
        <f>'PADD1 mthly rpt'!ET37+'PADD2 mthly rpt'!ET37+'PADD3 mthly rpt'!ET37+'PADD4 mthly rpt'!ET37+'PADD5 mthly rpt'!ET37</f>
        <v>-10590.200000000003</v>
      </c>
      <c r="EU37" s="141">
        <f>'PADD1 mthly rpt'!EU37+'PADD2 mthly rpt'!EU37+'PADD3 mthly rpt'!EU37+'PADD4 mthly rpt'!EU37+'PADD5 mthly rpt'!EU37</f>
        <v>-10878.600000000002</v>
      </c>
      <c r="EV37" s="141">
        <f>'PADD1 mthly rpt'!EV37+'PADD2 mthly rpt'!EV37+'PADD3 mthly rpt'!EV37+'PADD4 mthly rpt'!EV37+'PADD5 mthly rpt'!EV37</f>
        <v>-8070.2000000000007</v>
      </c>
      <c r="EW37" s="141">
        <f>'PADD1 mthly rpt'!EW37+'PADD2 mthly rpt'!EW37+'PADD3 mthly rpt'!EW37+'PADD4 mthly rpt'!EW37+'PADD5 mthly rpt'!EW37</f>
        <v>-7243.7999999999984</v>
      </c>
      <c r="EX37" s="141">
        <f>'PADD1 mthly rpt'!EX37+'PADD2 mthly rpt'!EX37+'PADD3 mthly rpt'!EX37+'PADD4 mthly rpt'!EX37+'PADD5 mthly rpt'!EX37</f>
        <v>-3032.1999999999966</v>
      </c>
      <c r="EY37" s="141">
        <f>'PADD1 mthly rpt'!EY37+'PADD2 mthly rpt'!EY37+'PADD3 mthly rpt'!EY37+'PADD4 mthly rpt'!EY37+'PADD5 mthly rpt'!EY37</f>
        <v>-9491</v>
      </c>
      <c r="EZ37" s="141">
        <f>'PADD1 mthly rpt'!EZ37+'PADD2 mthly rpt'!EZ37+'PADD3 mthly rpt'!EZ37+'PADD4 mthly rpt'!EZ37+'PADD5 mthly rpt'!EZ37</f>
        <v>-7475.6000000000022</v>
      </c>
      <c r="FA37" s="141">
        <f>'PADD1 mthly rpt'!FA37+'PADD2 mthly rpt'!FA37+'PADD3 mthly rpt'!FA37+'PADD4 mthly rpt'!FA37+'PADD5 mthly rpt'!FA37</f>
        <v>-8291.4000000000015</v>
      </c>
      <c r="FB37" s="141">
        <f>'PADD1 mthly rpt'!FB37+'PADD2 mthly rpt'!FB37+'PADD3 mthly rpt'!FB37+'PADD4 mthly rpt'!FB37+'PADD5 mthly rpt'!FB37</f>
        <v>-7443.4</v>
      </c>
      <c r="FC37" s="141">
        <f>'PADD1 mthly rpt'!FC37+'PADD2 mthly rpt'!FC37+'PADD3 mthly rpt'!FC37+'PADD4 mthly rpt'!FC37+'PADD5 mthly rpt'!FC37</f>
        <v>-8419.5999999999985</v>
      </c>
      <c r="FD37" s="141">
        <f>'PADD1 mthly rpt'!FD37+'PADD2 mthly rpt'!FD37+'PADD3 mthly rpt'!FD37+'PADD4 mthly rpt'!FD37+'PADD5 mthly rpt'!FD37</f>
        <v>-5735.8000000000038</v>
      </c>
      <c r="FE37" s="141">
        <f>'PADD1 mthly rpt'!FE37+'PADD2 mthly rpt'!FE37+'PADD3 mthly rpt'!FE37+'PADD4 mthly rpt'!FE37+'PADD5 mthly rpt'!FE37</f>
        <v>-9955.1999999999989</v>
      </c>
      <c r="FF37" s="141">
        <f>'PADD1 mthly rpt'!FF37+'PADD2 mthly rpt'!FF37+'PADD3 mthly rpt'!FF37+'PADD4 mthly rpt'!FF37+'PADD5 mthly rpt'!FF37</f>
        <v>-12569.2</v>
      </c>
      <c r="FG37" s="141">
        <f>'PADD1 mthly rpt'!FG37+'PADD2 mthly rpt'!FG37+'PADD3 mthly rpt'!FG37+'PADD4 mthly rpt'!FG37+'PADD5 mthly rpt'!FG37</f>
        <v>-11823.799999999997</v>
      </c>
      <c r="FH37" s="141">
        <f>'PADD1 mthly rpt'!FH37+'PADD2 mthly rpt'!FH37+'PADD3 mthly rpt'!FH37+'PADD4 mthly rpt'!FH37+'PADD5 mthly rpt'!FH37</f>
        <v>-8651.2000000000025</v>
      </c>
      <c r="FI37" s="141">
        <f>'PADD1 mthly rpt'!FI37+'PADD2 mthly rpt'!FI37+'PADD3 mthly rpt'!FI37+'PADD4 mthly rpt'!FI37+'PADD5 mthly rpt'!FI37</f>
        <v>-11724</v>
      </c>
      <c r="FJ37" s="141">
        <f>'PADD1 mthly rpt'!FJ37+'PADD2 mthly rpt'!FJ37+'PADD3 mthly rpt'!FJ37+'PADD4 mthly rpt'!FJ37+'PADD5 mthly rpt'!FJ37</f>
        <v>-13269.400000000005</v>
      </c>
      <c r="FK37" s="30">
        <f>'PADD1 mthly rpt'!FK37+'PADD2 mthly rpt'!FK37+'PADD3 mthly rpt'!FK37+'PADD4 mthly rpt'!FK37+'PADD5 mthly rpt'!FK37</f>
        <v>-6870.8000000000029</v>
      </c>
      <c r="FL37" s="30">
        <f>'PADD1 mthly rpt'!FL37+'PADD2 mthly rpt'!FL37+'PADD3 mthly rpt'!FL37+'PADD4 mthly rpt'!FL37+'PADD5 mthly rpt'!FL37</f>
        <v>-1538.5999999999995</v>
      </c>
      <c r="FM37" s="30">
        <f>'PADD1 mthly rpt'!FM37+'PADD2 mthly rpt'!FM37+'PADD3 mthly rpt'!FM37+'PADD4 mthly rpt'!FM37+'PADD5 mthly rpt'!FM37</f>
        <v>-3266.199999999998</v>
      </c>
      <c r="FN37" s="30">
        <f>'PADD1 mthly rpt'!FN37+'PADD2 mthly rpt'!FN37+'PADD3 mthly rpt'!FN37+'PADD4 mthly rpt'!FN37+'PADD5 mthly rpt'!FN37</f>
        <v>-3341.7999999999956</v>
      </c>
      <c r="FO37" s="30">
        <f>'PADD1 mthly rpt'!FO37+'PADD2 mthly rpt'!FO37+'PADD3 mthly rpt'!FO37+'PADD4 mthly rpt'!FO37+'PADD5 mthly rpt'!FO37</f>
        <v>692.19999999999652</v>
      </c>
      <c r="FP37" s="30">
        <f>'PADD1 mthly rpt'!FP37+'PADD2 mthly rpt'!FP37+'PADD3 mthly rpt'!FP37+'PADD4 mthly rpt'!FP37+'PADD5 mthly rpt'!FP37</f>
        <v>4843.5999999999985</v>
      </c>
      <c r="FQ37" s="141">
        <f>'PADD1 mthly rpt'!FQ37+'PADD2 mthly rpt'!FQ37+'PADD3 mthly rpt'!FQ37+'PADD4 mthly rpt'!FQ37+'PADD5 mthly rpt'!FQ37</f>
        <v>8437.0000000000018</v>
      </c>
      <c r="FR37" s="30">
        <f>'PADD1 mthly rpt'!FR37+'PADD2 mthly rpt'!FR37+'PADD3 mthly rpt'!FR37+'PADD4 mthly rpt'!FR37+'PADD5 mthly rpt'!FR37</f>
        <v>8894</v>
      </c>
      <c r="FS37" s="30">
        <f>'PADD1 mthly rpt'!FS37+'PADD2 mthly rpt'!FS37+'PADD3 mthly rpt'!FS37+'PADD4 mthly rpt'!FS37+'PADD5 mthly rpt'!FS37</f>
        <v>10048.799999999999</v>
      </c>
      <c r="FT37" s="30">
        <f>'PADD1 mthly rpt'!FT37+'PADD2 mthly rpt'!FT37+'PADD3 mthly rpt'!FT37+'PADD4 mthly rpt'!FT37+'PADD5 mthly rpt'!FT37</f>
        <v>8601.5999999999985</v>
      </c>
      <c r="FU37" s="30">
        <f>'PADD1 mthly rpt'!FU37+'PADD2 mthly rpt'!FU37+'PADD3 mthly rpt'!FU37+'PADD4 mthly rpt'!FU37+'PADD5 mthly rpt'!FU37</f>
        <v>7519.0000000000018</v>
      </c>
      <c r="FV37" s="30">
        <f>'PADD1 mthly rpt'!FV37+'PADD2 mthly rpt'!FV37+'PADD3 mthly rpt'!FV37+'PADD4 mthly rpt'!FV37+'PADD5 mthly rpt'!FV37</f>
        <v>12755.399999999998</v>
      </c>
      <c r="FW37" s="30">
        <f>'PADD1 mthly rpt'!FW37+'PADD2 mthly rpt'!FW37+'PADD3 mthly rpt'!FW37+'PADD4 mthly rpt'!FW37+'PADD5 mthly rpt'!FW37</f>
        <v>14448.000000000004</v>
      </c>
      <c r="FX37" s="30">
        <f>'PADD1 mthly rpt'!FX37+'PADD2 mthly rpt'!FX37+'PADD3 mthly rpt'!FX37+'PADD4 mthly rpt'!FX37+'PADD5 mthly rpt'!FX37</f>
        <v>11437.199999999997</v>
      </c>
      <c r="FY37" s="254">
        <f>'PADD1 mthly rpt'!FY37+'PADD2 mthly rpt'!FY37+'PADD3 mthly rpt'!FY37+'PADD4 mthly rpt'!FY37+'PADD5 mthly rpt'!FY37</f>
        <v>5272.0400460780929</v>
      </c>
      <c r="FZ37" s="278">
        <f>'PADD1 mthly rpt'!FZ37+'PADD2 mthly rpt'!FZ37+'PADD3 mthly rpt'!FZ37+'PADD4 mthly rpt'!FZ37+'PADD5 mthly rpt'!FZ37</f>
        <v>11033.723493631029</v>
      </c>
      <c r="GA37" s="278">
        <f>'PADD1 mthly rpt'!GA37+'PADD2 mthly rpt'!GA37+'PADD3 mthly rpt'!GA37+'PADD4 mthly rpt'!GA37+'PADD5 mthly rpt'!GA37</f>
        <v>21812.368817312192</v>
      </c>
      <c r="GB37" s="278">
        <f>'PADD1 mthly rpt'!GB37+'PADD2 mthly rpt'!GB37+'PADD3 mthly rpt'!GB37+'PADD4 mthly rpt'!GB37+'PADD5 mthly rpt'!GB37</f>
        <v>18206.310515400113</v>
      </c>
      <c r="GC37" s="278">
        <f>'PADD1 mthly rpt'!GC37+'PADD2 mthly rpt'!GC37+'PADD3 mthly rpt'!GC37+'PADD4 mthly rpt'!GC37+'PADD5 mthly rpt'!GC37</f>
        <v>9716.4067666462761</v>
      </c>
      <c r="GD37" s="278">
        <f>'PADD1 mthly rpt'!GD37+'PADD2 mthly rpt'!GD37+'PADD3 mthly rpt'!GD37+'PADD4 mthly rpt'!GD37+'PADD5 mthly rpt'!GD37</f>
        <v>1362.2053280224604</v>
      </c>
      <c r="GE37" s="278">
        <f>'PADD1 mthly rpt'!GE37+'PADD2 mthly rpt'!GE37+'PADD3 mthly rpt'!GE37+'PADD4 mthly rpt'!GE37+'PADD5 mthly rpt'!GE37</f>
        <v>-2880.0655466264889</v>
      </c>
      <c r="GF37" s="278">
        <f>'PADD1 mthly rpt'!GF37+'PADD2 mthly rpt'!GF37+'PADD3 mthly rpt'!GF37+'PADD4 mthly rpt'!GF37+'PADD5 mthly rpt'!GF37</f>
        <v>-5617.7134463954662</v>
      </c>
      <c r="GG37" s="278">
        <f>'PADD1 mthly rpt'!GG37+'PADD2 mthly rpt'!GG37+'PADD3 mthly rpt'!GG37+'PADD4 mthly rpt'!GG37+'PADD5 mthly rpt'!GG37</f>
        <v>-254.0813093777806</v>
      </c>
      <c r="GH37" s="278">
        <f>'PADD1 mthly rpt'!GH37+'PADD2 mthly rpt'!GH37+'PADD3 mthly rpt'!GH37+'PADD4 mthly rpt'!GH37+'PADD5 mthly rpt'!GH37</f>
        <v>-1660.717548317587</v>
      </c>
      <c r="GI37" s="278">
        <f>'PADD1 mthly rpt'!GI37+'PADD2 mthly rpt'!GI37+'PADD3 mthly rpt'!GI37+'PADD4 mthly rpt'!GI37+'PADD5 mthly rpt'!GI37</f>
        <v>1958.6066055304968</v>
      </c>
      <c r="GJ37" s="278">
        <f>'PADD1 mthly rpt'!GJ37+'PADD2 mthly rpt'!GJ37+'PADD3 mthly rpt'!GJ37+'PADD4 mthly rpt'!GJ37+'PADD5 mthly rpt'!GJ37</f>
        <v>-3684.7688880363003</v>
      </c>
      <c r="GK37" s="278">
        <f>'PADD1 mthly rpt'!GK37+'PADD2 mthly rpt'!GK37+'PADD3 mthly rpt'!GK37+'PADD4 mthly rpt'!GK37+'PADD5 mthly rpt'!GK37</f>
        <v>-2469.2677475410419</v>
      </c>
      <c r="GL37" s="278">
        <f>'PADD1 mthly rpt'!GL37+'PADD2 mthly rpt'!GL37+'PADD3 mthly rpt'!GL37+'PADD4 mthly rpt'!GL37+'PADD5 mthly rpt'!GL37</f>
        <v>2575.6826539136714</v>
      </c>
    </row>
    <row r="38" spans="1:194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1">
        <f t="shared" si="3"/>
        <v>79570</v>
      </c>
      <c r="EN38" s="141">
        <f t="shared" si="3"/>
        <v>77835</v>
      </c>
      <c r="EO38" s="141">
        <f t="shared" si="3"/>
        <v>76651</v>
      </c>
      <c r="EP38" s="141">
        <f t="shared" si="3"/>
        <v>59838</v>
      </c>
      <c r="EQ38" s="141">
        <f t="shared" si="3"/>
        <v>35184</v>
      </c>
      <c r="ER38" s="141">
        <f t="shared" si="3"/>
        <v>25236</v>
      </c>
      <c r="ES38" s="141">
        <f t="shared" si="3"/>
        <v>19720</v>
      </c>
      <c r="ET38" s="141">
        <f t="shared" si="3"/>
        <v>18628</v>
      </c>
      <c r="EU38" s="141">
        <f t="shared" si="3"/>
        <v>25902</v>
      </c>
      <c r="EV38" s="141">
        <f t="shared" si="3"/>
        <v>36657</v>
      </c>
      <c r="EW38" s="141">
        <f t="shared" si="3"/>
        <v>44124</v>
      </c>
      <c r="EX38" s="141">
        <f t="shared" si="3"/>
        <v>55122</v>
      </c>
      <c r="EY38" s="141">
        <f t="shared" si="3"/>
        <v>52196</v>
      </c>
      <c r="EZ38" s="141">
        <f t="shared" si="3"/>
        <v>53336</v>
      </c>
      <c r="FA38" s="141">
        <f t="shared" si="3"/>
        <v>50459</v>
      </c>
      <c r="FB38" s="141">
        <f t="shared" si="3"/>
        <v>42570</v>
      </c>
      <c r="FC38" s="141">
        <f t="shared" si="3"/>
        <v>26043</v>
      </c>
      <c r="FD38" s="141">
        <f t="shared" si="3"/>
        <v>19085</v>
      </c>
      <c r="FE38" s="141">
        <f t="shared" si="3"/>
        <v>13601</v>
      </c>
      <c r="FF38" s="141">
        <f t="shared" si="3"/>
        <v>15199</v>
      </c>
      <c r="FG38" s="141">
        <f t="shared" ref="FG38:FH38" si="4">FG35-MIN($C35:$ED35)</f>
        <v>23755</v>
      </c>
      <c r="FH38" s="141">
        <f t="shared" si="4"/>
        <v>35901</v>
      </c>
      <c r="FI38" s="141">
        <f t="shared" ref="FI38:FJ38" si="5">FI35-MIN($C35:$ED35)</f>
        <v>39573</v>
      </c>
      <c r="FJ38" s="141">
        <f t="shared" si="5"/>
        <v>46148</v>
      </c>
      <c r="FK38" s="30">
        <f t="shared" ref="FK38" si="6">FK35-MIN($C35:$ED35)</f>
        <v>54867</v>
      </c>
      <c r="FL38" s="30">
        <f t="shared" ref="FL38:FM38" si="7">FL35-MIN($C35:$ED35)</f>
        <v>59864</v>
      </c>
      <c r="FM38" s="30">
        <f t="shared" si="7"/>
        <v>55841</v>
      </c>
      <c r="FN38" s="30">
        <f>FN35-MIN($C35:$ED35)</f>
        <v>46439</v>
      </c>
      <c r="FO38" s="30">
        <f t="shared" ref="FO38:FP38" si="8">FO35-MIN($C35:$ED35)</f>
        <v>34040</v>
      </c>
      <c r="FP38" s="30">
        <f t="shared" si="8"/>
        <v>28934</v>
      </c>
      <c r="FQ38" s="141">
        <f t="shared" ref="FQ38:FR38" si="9">FQ35-MIN($C35:$ED35)</f>
        <v>31430</v>
      </c>
      <c r="FR38" s="30">
        <f t="shared" si="9"/>
        <v>36342</v>
      </c>
      <c r="FS38" s="30">
        <f t="shared" ref="FS38:FT38" si="10">FS35-MIN($C35:$ED35)</f>
        <v>45850</v>
      </c>
      <c r="FT38" s="30">
        <f t="shared" si="10"/>
        <v>54124</v>
      </c>
      <c r="FU38" s="30">
        <f t="shared" ref="FU38:FV38" si="11">FU35-MIN($C35:$ED35)</f>
        <v>59598</v>
      </c>
      <c r="FV38" s="30">
        <f t="shared" si="11"/>
        <v>73181</v>
      </c>
      <c r="FW38" s="30">
        <f t="shared" ref="FW38:FX38" si="12">FW35-MIN($C35:$ED35)</f>
        <v>78391</v>
      </c>
      <c r="FX38" s="30">
        <f t="shared" si="12"/>
        <v>77159</v>
      </c>
      <c r="FY38" s="254">
        <f t="shared" ref="FY38:GB38" si="13">FY35-MIN($C35:$ED35)</f>
        <v>69181.440046078089</v>
      </c>
      <c r="FZ38" s="278">
        <f t="shared" ref="FZ38" si="14">FZ35-MIN($C35:$ED35)</f>
        <v>65938.52349363103</v>
      </c>
      <c r="GA38" s="278">
        <f t="shared" si="13"/>
        <v>60510.968817312198</v>
      </c>
      <c r="GB38" s="278">
        <f t="shared" si="13"/>
        <v>47292.310515400124</v>
      </c>
      <c r="GC38" s="278">
        <f t="shared" ref="GC38:GD38" si="15">GC35-MIN($C35:$ED35)</f>
        <v>38085.60676664627</v>
      </c>
      <c r="GD38" s="278">
        <f t="shared" si="15"/>
        <v>33967.805328022463</v>
      </c>
      <c r="GE38" s="278">
        <f t="shared" ref="GE38" si="16">GE35-MIN($C35:$ED35)</f>
        <v>37498.334453373514</v>
      </c>
      <c r="GF38" s="278">
        <f t="shared" ref="GF38" si="17">GF35-MIN($C35:$ED35)</f>
        <v>44001.286553604528</v>
      </c>
      <c r="GG38" s="278">
        <f t="shared" ref="GG38:GH38" si="18">GG35-MIN($C35:$ED35)</f>
        <v>55023.518690622222</v>
      </c>
      <c r="GH38" s="278">
        <f t="shared" si="18"/>
        <v>62804.88245168241</v>
      </c>
      <c r="GI38" s="278">
        <f t="shared" ref="GI38" si="19">GI35-MIN($C35:$ED35)</f>
        <v>70149.806605530495</v>
      </c>
      <c r="GJ38" s="278">
        <f t="shared" ref="GJ38:GK38" si="20">GJ35-MIN($C35:$ED35)</f>
        <v>66011.631111963696</v>
      </c>
      <c r="GK38" s="278">
        <f t="shared" si="20"/>
        <v>63986.820261674569</v>
      </c>
      <c r="GL38" s="278">
        <f t="shared" ref="GL38" si="21">GL35-MIN($C35:$ED35)</f>
        <v>59930.587352639879</v>
      </c>
    </row>
    <row r="39" spans="1:194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2">
        <f>'PADD1 mthly rpt'!EL39+'PADD2 mthly rpt'!EL39+'PADD3 mthly rpt'!EL39+'PADD4 mthly rpt'!EL39+'PADD5 mthly rpt'!EL39</f>
        <v>0</v>
      </c>
      <c r="EN39" s="157">
        <f>'PADD1 mthly rpt'!EM39+'PADD2 mthly rpt'!EM39+'PADD3 mthly rpt'!EM39+'PADD4 mthly rpt'!EM39+'PADD5 mthly rpt'!EM39</f>
        <v>0</v>
      </c>
      <c r="EO39" s="157">
        <f>'PADD1 mthly rpt'!EN39+'PADD2 mthly rpt'!EN39+'PADD3 mthly rpt'!EN39+'PADD4 mthly rpt'!EN39+'PADD5 mthly rpt'!EN39</f>
        <v>0</v>
      </c>
      <c r="EP39" s="176">
        <f>'PADD1 mthly rpt'!EO39+'PADD2 mthly rpt'!EO39+'PADD3 mthly rpt'!EO39+'PADD4 mthly rpt'!EO39+'PADD5 mthly rpt'!EO39</f>
        <v>0</v>
      </c>
      <c r="EQ39" s="176">
        <f>'PADD1 mthly rpt'!EP39+'PADD2 mthly rpt'!EP39+'PADD3 mthly rpt'!EP39+'PADD4 mthly rpt'!EP39+'PADD5 mthly rpt'!EP39</f>
        <v>0</v>
      </c>
      <c r="ER39" s="186">
        <f>'PADD1 mthly rpt'!EQ39+'PADD2 mthly rpt'!EQ39+'PADD3 mthly rpt'!EQ39+'PADD4 mthly rpt'!EQ39+'PADD5 mthly rpt'!EQ39</f>
        <v>0</v>
      </c>
      <c r="ES39" s="186">
        <f>'PADD1 mthly rpt'!ER39+'PADD2 mthly rpt'!ER39+'PADD3 mthly rpt'!ER39+'PADD4 mthly rpt'!ER39+'PADD5 mthly rpt'!ER39</f>
        <v>0</v>
      </c>
      <c r="ET39" s="186">
        <f>'PADD1 mthly rpt'!ES39+'PADD2 mthly rpt'!ES39+'PADD3 mthly rpt'!ES39+'PADD4 mthly rpt'!ES39+'PADD5 mthly rpt'!ES39</f>
        <v>0</v>
      </c>
      <c r="EU39" s="186">
        <f>'PADD1 mthly rpt'!ET39+'PADD2 mthly rpt'!ET39+'PADD3 mthly rpt'!ET39+'PADD4 mthly rpt'!ET39+'PADD5 mthly rpt'!ET39</f>
        <v>0</v>
      </c>
      <c r="EV39" s="186">
        <f>'PADD1 mthly rpt'!EU39+'PADD2 mthly rpt'!EU39+'PADD3 mthly rpt'!EU39+'PADD4 mthly rpt'!EU39+'PADD5 mthly rpt'!EU39</f>
        <v>0</v>
      </c>
      <c r="EW39" s="198">
        <f>'PADD1 mthly rpt'!EV39+'PADD2 mthly rpt'!EV39+'PADD3 mthly rpt'!EV39+'PADD4 mthly rpt'!EV39+'PADD5 mthly rpt'!EV39</f>
        <v>0</v>
      </c>
      <c r="EX39" s="198">
        <f>'PADD1 mthly rpt'!EW39+'PADD2 mthly rpt'!EW39+'PADD3 mthly rpt'!EW39+'PADD4 mthly rpt'!EW39+'PADD5 mthly rpt'!EW39</f>
        <v>0</v>
      </c>
      <c r="EY39" s="198">
        <f>'PADD1 mthly rpt'!EX39+'PADD2 mthly rpt'!EX39+'PADD3 mthly rpt'!EX39+'PADD4 mthly rpt'!EX39+'PADD5 mthly rpt'!EX39</f>
        <v>0</v>
      </c>
      <c r="EZ39" s="198">
        <f>'PADD1 mthly rpt'!EY39+'PADD2 mthly rpt'!EY39+'PADD3 mthly rpt'!EY39+'PADD4 mthly rpt'!EY39+'PADD5 mthly rpt'!EY39</f>
        <v>0</v>
      </c>
      <c r="FA39" s="211">
        <f>'PADD1 mthly rpt'!EZ39+'PADD2 mthly rpt'!EZ39+'PADD3 mthly rpt'!EZ39+'PADD4 mthly rpt'!EZ39+'PADD5 mthly rpt'!EZ39</f>
        <v>0</v>
      </c>
      <c r="FB39" s="211">
        <f>'PADD1 mthly rpt'!FA39+'PADD2 mthly rpt'!FA39+'PADD3 mthly rpt'!FA39+'PADD4 mthly rpt'!FA39+'PADD5 mthly rpt'!FA39</f>
        <v>0</v>
      </c>
      <c r="FC39" s="221">
        <f>'PADD1 mthly rpt'!FB39+'PADD2 mthly rpt'!FB39+'PADD3 mthly rpt'!FB39+'PADD4 mthly rpt'!FB39+'PADD5 mthly rpt'!FB39</f>
        <v>0</v>
      </c>
      <c r="FD39" s="221">
        <f>'PADD1 mthly rpt'!FC39+'PADD2 mthly rpt'!FC39+'PADD3 mthly rpt'!FC39+'PADD4 mthly rpt'!FC39+'PADD5 mthly rpt'!FC39</f>
        <v>0</v>
      </c>
      <c r="FE39" s="233">
        <f>'PADD1 mthly rpt'!FD39+'PADD2 mthly rpt'!FD39+'PADD3 mthly rpt'!FD39+'PADD4 mthly rpt'!FD39+'PADD5 mthly rpt'!FD39</f>
        <v>0</v>
      </c>
      <c r="FF39" s="233">
        <f>'PADD1 mthly rpt'!FE39+'PADD2 mthly rpt'!FE39+'PADD3 mthly rpt'!FE39+'PADD4 mthly rpt'!FE39+'PADD5 mthly rpt'!FE39</f>
        <v>0</v>
      </c>
      <c r="FG39" s="233">
        <f>'PADD1 mthly rpt'!FF39+'PADD2 mthly rpt'!FF39+'PADD3 mthly rpt'!FF39+'PADD4 mthly rpt'!FF39+'PADD5 mthly rpt'!FF39</f>
        <v>0</v>
      </c>
      <c r="FH39" s="233">
        <f>'PADD1 mthly rpt'!FG39+'PADD2 mthly rpt'!FG39+'PADD3 mthly rpt'!FG39+'PADD4 mthly rpt'!FG39+'PADD5 mthly rpt'!FG39</f>
        <v>0</v>
      </c>
      <c r="FI39" s="233">
        <f>'PADD1 mthly rpt'!FH39+'PADD2 mthly rpt'!FH39+'PADD3 mthly rpt'!FH39+'PADD4 mthly rpt'!FH39+'PADD5 mthly rpt'!FH39</f>
        <v>0</v>
      </c>
      <c r="FJ39" s="233">
        <f>'PADD1 mthly rpt'!FI39+'PADD2 mthly rpt'!FI39+'PADD3 mthly rpt'!FI39+'PADD4 mthly rpt'!FI39+'PADD5 mthly rpt'!FI39</f>
        <v>0</v>
      </c>
      <c r="FK39" s="36">
        <f>'PADD1 mthly rpt'!FJ39+'PADD2 mthly rpt'!FJ39+'PADD3 mthly rpt'!FJ39+'PADD4 mthly rpt'!FJ39+'PADD5 mthly rpt'!FJ39</f>
        <v>0</v>
      </c>
      <c r="FL39" s="36">
        <f>'PADD1 mthly rpt'!FK39+'PADD2 mthly rpt'!FK39+'PADD3 mthly rpt'!FK39+'PADD4 mthly rpt'!FK39+'PADD5 mthly rpt'!FK39</f>
        <v>0</v>
      </c>
      <c r="FM39" s="36">
        <f>'PADD1 mthly rpt'!FL39+'PADD2 mthly rpt'!FL39+'PADD3 mthly rpt'!FL39+'PADD4 mthly rpt'!FL39+'PADD5 mthly rpt'!FL39</f>
        <v>0</v>
      </c>
      <c r="FN39" s="36">
        <f>'PADD1 mthly rpt'!FM39+'PADD2 mthly rpt'!FM39+'PADD3 mthly rpt'!FM39+'PADD4 mthly rpt'!FM39+'PADD5 mthly rpt'!FM39</f>
        <v>0</v>
      </c>
      <c r="FO39" s="36">
        <f>'PADD1 mthly rpt'!FN39+'PADD2 mthly rpt'!FN39+'PADD3 mthly rpt'!FN39+'PADD4 mthly rpt'!FN39+'PADD5 mthly rpt'!FN39</f>
        <v>0</v>
      </c>
      <c r="FP39" s="36">
        <f>'PADD1 mthly rpt'!FO39+'PADD2 mthly rpt'!FO39+'PADD3 mthly rpt'!FO39+'PADD4 mthly rpt'!FO39+'PADD5 mthly rpt'!FO39</f>
        <v>0</v>
      </c>
      <c r="FQ39" s="233">
        <f>'PADD1 mthly rpt'!FP39+'PADD2 mthly rpt'!FP39+'PADD3 mthly rpt'!FP39+'PADD4 mthly rpt'!FP39+'PADD5 mthly rpt'!FP39</f>
        <v>0</v>
      </c>
      <c r="FR39" s="36">
        <f>'PADD1 mthly rpt'!FQ39+'PADD2 mthly rpt'!FQ39+'PADD3 mthly rpt'!FQ39+'PADD4 mthly rpt'!FQ39+'PADD5 mthly rpt'!FQ39</f>
        <v>0</v>
      </c>
      <c r="FS39" s="36">
        <f>'PADD1 mthly rpt'!FR39+'PADD2 mthly rpt'!FR39+'PADD3 mthly rpt'!FR39+'PADD4 mthly rpt'!FR39+'PADD5 mthly rpt'!FR39</f>
        <v>0</v>
      </c>
      <c r="FT39" s="36">
        <f>'PADD1 mthly rpt'!FS39+'PADD2 mthly rpt'!FS39+'PADD3 mthly rpt'!FS39+'PADD4 mthly rpt'!FS39+'PADD5 mthly rpt'!FS39</f>
        <v>0</v>
      </c>
      <c r="FU39" s="36">
        <f>'PADD1 mthly rpt'!FT39+'PADD2 mthly rpt'!FT39+'PADD3 mthly rpt'!FT39+'PADD4 mthly rpt'!FT39+'PADD5 mthly rpt'!FT39</f>
        <v>0</v>
      </c>
      <c r="FV39" s="36">
        <f>'PADD1 mthly rpt'!FU39+'PADD2 mthly rpt'!FU39+'PADD3 mthly rpt'!FU39+'PADD4 mthly rpt'!FU39+'PADD5 mthly rpt'!FU39</f>
        <v>0</v>
      </c>
      <c r="FW39" s="36">
        <f>'PADD1 mthly rpt'!FV39+'PADD2 mthly rpt'!FV39+'PADD3 mthly rpt'!FV39+'PADD4 mthly rpt'!FV39+'PADD5 mthly rpt'!FV39</f>
        <v>0</v>
      </c>
      <c r="FX39" s="36">
        <f>'PADD1 mthly rpt'!FW39+'PADD2 mthly rpt'!FW39+'PADD3 mthly rpt'!FW39+'PADD4 mthly rpt'!FW39+'PADD5 mthly rpt'!FW39</f>
        <v>0</v>
      </c>
      <c r="FY39" s="257">
        <f>'PADD1 mthly rpt'!FX39+'PADD2 mthly rpt'!FX39+'PADD3 mthly rpt'!FX39+'PADD4 mthly rpt'!FX39+'PADD5 mthly rpt'!FX39</f>
        <v>1087.804125733541</v>
      </c>
      <c r="FZ39" s="281">
        <f>'PADD1 mthly rpt'!FY39+'PADD2 mthly rpt'!FY39+'PADD3 mthly rpt'!FY39+'PADD4 mthly rpt'!FY39+'PADD5 mthly rpt'!FY39</f>
        <v>-251.93732012908936</v>
      </c>
      <c r="GA39" s="281">
        <f>'PADD1 mthly rpt'!FZ39+'PADD2 mthly rpt'!FZ39+'PADD3 mthly rpt'!FZ39+'PADD4 mthly rpt'!FZ39+'PADD5 mthly rpt'!FZ39</f>
        <v>-512.14538455523416</v>
      </c>
      <c r="GB39" s="281">
        <f>'PADD1 mthly rpt'!GA39+'PADD2 mthly rpt'!GA39+'PADD3 mthly rpt'!GA39+'PADD4 mthly rpt'!GA39+'PADD5 mthly rpt'!GA39</f>
        <v>-1658.4986513295185</v>
      </c>
      <c r="GC39" s="281">
        <f>'PADD1 mthly rpt'!GB39+'PADD2 mthly rpt'!GB39+'PADD3 mthly rpt'!GB39+'PADD4 mthly rpt'!GB39+'PADD5 mthly rpt'!GB39</f>
        <v>-8933.9892797795947</v>
      </c>
      <c r="GD39" s="281">
        <f>'PADD1 mthly rpt'!GC39+'PADD2 mthly rpt'!GC39+'PADD3 mthly rpt'!GC39+'PADD4 mthly rpt'!GC39+'PADD5 mthly rpt'!GC39</f>
        <v>-16844.284861697597</v>
      </c>
      <c r="GE39" s="281">
        <f>'PADD1 mthly rpt'!GD39+'PADD2 mthly rpt'!GD39+'PADD3 mthly rpt'!GD39+'PADD4 mthly rpt'!GD39+'PADD5 mthly rpt'!GD39</f>
        <v>-24412.038752571629</v>
      </c>
      <c r="GF39" s="281">
        <f>'PADD1 mthly rpt'!GE39+'PADD2 mthly rpt'!GE39+'PADD3 mthly rpt'!GE39+'PADD4 mthly rpt'!GE39+'PADD5 mthly rpt'!GE39</f>
        <v>-29116.952958703507</v>
      </c>
      <c r="GG39" s="281">
        <f>'PADD1 mthly rpt'!GF39+'PADD2 mthly rpt'!GF39+'PADD3 mthly rpt'!GF39+'PADD4 mthly rpt'!GF39+'PADD5 mthly rpt'!GF39</f>
        <v>-33920.26132463495</v>
      </c>
      <c r="GH39" s="281">
        <f>'PADD1 mthly rpt'!GG39+'PADD2 mthly rpt'!GG39+'PADD3 mthly rpt'!GG39+'PADD4 mthly rpt'!GG39+'PADD5 mthly rpt'!GG39</f>
        <v>-33078.937881346988</v>
      </c>
      <c r="GI39" s="281">
        <f>'PADD1 mthly rpt'!GH39+'PADD2 mthly rpt'!GH39+'PADD3 mthly rpt'!GH39+'PADD4 mthly rpt'!GH39+'PADD5 mthly rpt'!GH39</f>
        <v>-29461.712149268395</v>
      </c>
      <c r="GJ39" s="281">
        <f>'PADD1 mthly rpt'!GI39+'PADD2 mthly rpt'!GI39+'PADD3 mthly rpt'!GI39+'PADD4 mthly rpt'!GI39+'PADD5 mthly rpt'!GI39</f>
        <v>-26723.247792589002</v>
      </c>
      <c r="GK39" s="281">
        <f>'PADD1 mthly rpt'!GJ39+'PADD2 mthly rpt'!GJ39+'PADD3 mthly rpt'!GJ39+'PADD4 mthly rpt'!GJ39+'PADD5 mthly rpt'!GJ39</f>
        <v>-21963.516017300171</v>
      </c>
      <c r="GL39" s="281">
        <f>'PADD1 mthly rpt'!GK39+'PADD2 mthly rpt'!GK39+'PADD3 mthly rpt'!GK39+'PADD4 mthly rpt'!GK39+'PADD5 mthly rpt'!GK39</f>
        <v>-14499.067729299122</v>
      </c>
    </row>
    <row r="40" spans="1:194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63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</row>
    <row r="41" spans="1:194" x14ac:dyDescent="0.2">
      <c r="A41" s="16" t="s">
        <v>3</v>
      </c>
      <c r="B41" s="12" t="s">
        <v>11</v>
      </c>
      <c r="C41" s="42">
        <f t="shared" ref="C41:AH41" si="22">C35*1000/C20</f>
        <v>25.64466055122351</v>
      </c>
      <c r="D41" s="42">
        <f t="shared" si="22"/>
        <v>21.189707018309193</v>
      </c>
      <c r="E41" s="42">
        <f t="shared" si="22"/>
        <v>19.837251462321593</v>
      </c>
      <c r="F41" s="42">
        <f t="shared" si="22"/>
        <v>32.552342587972817</v>
      </c>
      <c r="G41" s="42">
        <f t="shared" si="22"/>
        <v>38.249265655349838</v>
      </c>
      <c r="H41" s="42">
        <f t="shared" si="22"/>
        <v>51.675090421973557</v>
      </c>
      <c r="I41" s="42">
        <f t="shared" si="22"/>
        <v>60.090873484152844</v>
      </c>
      <c r="J41" s="42">
        <f t="shared" si="22"/>
        <v>57.608812759993683</v>
      </c>
      <c r="K41" s="42">
        <f t="shared" si="22"/>
        <v>59.126130472622719</v>
      </c>
      <c r="L41" s="42">
        <f t="shared" si="22"/>
        <v>62.615170099517314</v>
      </c>
      <c r="M41" s="42">
        <f t="shared" si="22"/>
        <v>55.719333009174619</v>
      </c>
      <c r="N41" s="42">
        <f t="shared" si="22"/>
        <v>35.14907012043156</v>
      </c>
      <c r="O41" s="42">
        <f t="shared" si="22"/>
        <v>34.895557905272511</v>
      </c>
      <c r="P41" s="42">
        <f t="shared" si="22"/>
        <v>23.568883199123206</v>
      </c>
      <c r="Q41" s="42">
        <f t="shared" si="22"/>
        <v>21.751990727595221</v>
      </c>
      <c r="R41" s="42">
        <f t="shared" si="22"/>
        <v>30.55646576653486</v>
      </c>
      <c r="S41" s="42">
        <f t="shared" si="22"/>
        <v>36.032013044720401</v>
      </c>
      <c r="T41" s="42">
        <f t="shared" si="22"/>
        <v>44.665506989591165</v>
      </c>
      <c r="U41" s="42">
        <f t="shared" si="22"/>
        <v>54.404703318345518</v>
      </c>
      <c r="V41" s="42">
        <f t="shared" si="22"/>
        <v>57.270221246269287</v>
      </c>
      <c r="W41" s="42">
        <f t="shared" si="22"/>
        <v>60.418645691139183</v>
      </c>
      <c r="X41" s="42">
        <f t="shared" si="22"/>
        <v>56.317628027735964</v>
      </c>
      <c r="Y41" s="42">
        <f t="shared" si="22"/>
        <v>51.48652030603801</v>
      </c>
      <c r="Z41" s="42">
        <f t="shared" si="22"/>
        <v>42.640517650987242</v>
      </c>
      <c r="AA41" s="42">
        <f t="shared" si="22"/>
        <v>27.490948318873119</v>
      </c>
      <c r="AB41" s="42">
        <f t="shared" si="22"/>
        <v>17.418349746701644</v>
      </c>
      <c r="AC41" s="42">
        <f t="shared" si="22"/>
        <v>20.156874073276128</v>
      </c>
      <c r="AD41" s="42">
        <f t="shared" si="22"/>
        <v>25.044446852538396</v>
      </c>
      <c r="AE41" s="42">
        <f t="shared" si="22"/>
        <v>32.544497620015356</v>
      </c>
      <c r="AF41" s="42">
        <f t="shared" si="22"/>
        <v>39.387197613417158</v>
      </c>
      <c r="AG41" s="42">
        <f t="shared" si="22"/>
        <v>42.237387380404044</v>
      </c>
      <c r="AH41" s="42">
        <f t="shared" si="22"/>
        <v>44.692795080913534</v>
      </c>
      <c r="AI41" s="42">
        <f t="shared" ref="AI41:BN41" si="23">AI35*1000/AI20</f>
        <v>45.358187822733136</v>
      </c>
      <c r="AJ41" s="42">
        <f t="shared" si="23"/>
        <v>46.962444091426313</v>
      </c>
      <c r="AK41" s="42">
        <f t="shared" si="23"/>
        <v>40.309051657394185</v>
      </c>
      <c r="AL41" s="42">
        <f t="shared" si="23"/>
        <v>34.266294425554079</v>
      </c>
      <c r="AM41" s="42">
        <f t="shared" si="23"/>
        <v>24.511906894095418</v>
      </c>
      <c r="AN41" s="42">
        <f t="shared" si="23"/>
        <v>19.046460315159514</v>
      </c>
      <c r="AO41" s="42">
        <f t="shared" si="23"/>
        <v>19.203643454160627</v>
      </c>
      <c r="AP41" s="42">
        <f t="shared" si="23"/>
        <v>25.581761357472253</v>
      </c>
      <c r="AQ41" s="42">
        <f t="shared" si="23"/>
        <v>34.994859639410905</v>
      </c>
      <c r="AR41" s="42">
        <f t="shared" si="23"/>
        <v>38.184664639401362</v>
      </c>
      <c r="AS41" s="42">
        <f t="shared" si="23"/>
        <v>43.250584941322174</v>
      </c>
      <c r="AT41" s="42">
        <f t="shared" si="23"/>
        <v>49.709421775218608</v>
      </c>
      <c r="AU41" s="42">
        <f t="shared" si="23"/>
        <v>64.666496498132958</v>
      </c>
      <c r="AV41" s="42">
        <f t="shared" si="23"/>
        <v>50.526105590537746</v>
      </c>
      <c r="AW41" s="42">
        <f t="shared" si="23"/>
        <v>53.034048779457223</v>
      </c>
      <c r="AX41" s="42">
        <f t="shared" si="23"/>
        <v>47.542297188925012</v>
      </c>
      <c r="AY41" s="42">
        <f t="shared" si="23"/>
        <v>33.538572228629974</v>
      </c>
      <c r="AZ41" s="42">
        <f t="shared" si="23"/>
        <v>30.848094392090832</v>
      </c>
      <c r="BA41" s="42">
        <f t="shared" si="23"/>
        <v>32.725190412493738</v>
      </c>
      <c r="BB41" s="42">
        <f t="shared" si="23"/>
        <v>41.632880252903163</v>
      </c>
      <c r="BC41" s="42">
        <f t="shared" si="23"/>
        <v>56.718180081326551</v>
      </c>
      <c r="BD41" s="42">
        <f t="shared" si="23"/>
        <v>61.207175511985326</v>
      </c>
      <c r="BE41" s="42">
        <f t="shared" si="23"/>
        <v>65.664730673149435</v>
      </c>
      <c r="BF41" s="42">
        <f t="shared" si="23"/>
        <v>58.465577432578414</v>
      </c>
      <c r="BG41" s="42">
        <f t="shared" si="23"/>
        <v>63.667239994144765</v>
      </c>
      <c r="BH41" s="42">
        <f t="shared" si="23"/>
        <v>53.185843701990692</v>
      </c>
      <c r="BI41" s="42">
        <f t="shared" si="23"/>
        <v>42.05287426126722</v>
      </c>
      <c r="BJ41" s="42">
        <f t="shared" si="23"/>
        <v>32.155707548508275</v>
      </c>
      <c r="BK41" s="42">
        <f t="shared" si="23"/>
        <v>21.990811917777087</v>
      </c>
      <c r="BL41" s="42">
        <f t="shared" si="23"/>
        <v>18.317783945566216</v>
      </c>
      <c r="BM41" s="42">
        <f t="shared" si="23"/>
        <v>22.155574635123799</v>
      </c>
      <c r="BN41" s="42">
        <f t="shared" si="23"/>
        <v>31.828110337637085</v>
      </c>
      <c r="BO41" s="42">
        <f t="shared" ref="BO41:CT41" si="24">BO35*1000/BO20</f>
        <v>38.508700865461037</v>
      </c>
      <c r="BP41" s="42">
        <f t="shared" si="24"/>
        <v>43.99685812497593</v>
      </c>
      <c r="BQ41" s="42">
        <f t="shared" si="24"/>
        <v>47.979786935335362</v>
      </c>
      <c r="BR41" s="42">
        <f t="shared" si="24"/>
        <v>50.909075083092148</v>
      </c>
      <c r="BS41" s="42">
        <f t="shared" si="24"/>
        <v>49.420190116333899</v>
      </c>
      <c r="BT41" s="42">
        <f t="shared" si="24"/>
        <v>49.266332520802592</v>
      </c>
      <c r="BU41" s="42">
        <f t="shared" si="24"/>
        <v>46.824629022680668</v>
      </c>
      <c r="BV41" s="42">
        <f t="shared" si="24"/>
        <v>29.330615880410292</v>
      </c>
      <c r="BW41" s="42">
        <f t="shared" si="24"/>
        <v>20.915783193794383</v>
      </c>
      <c r="BX41" s="42">
        <f t="shared" si="24"/>
        <v>16.844041277936174</v>
      </c>
      <c r="BY41" s="42">
        <f t="shared" si="24"/>
        <v>16.773613020952627</v>
      </c>
      <c r="BZ41" s="42">
        <f t="shared" si="24"/>
        <v>22.241970701739703</v>
      </c>
      <c r="CA41" s="42">
        <f t="shared" si="24"/>
        <v>28.072087156797789</v>
      </c>
      <c r="CB41" s="42">
        <f t="shared" si="24"/>
        <v>34.143053689963871</v>
      </c>
      <c r="CC41" s="42">
        <f t="shared" si="24"/>
        <v>43.393322878821245</v>
      </c>
      <c r="CD41" s="42">
        <f t="shared" si="24"/>
        <v>45.702276424450879</v>
      </c>
      <c r="CE41" s="42">
        <f t="shared" si="24"/>
        <v>46.589862975325723</v>
      </c>
      <c r="CF41" s="42">
        <f t="shared" si="24"/>
        <v>50.180830679367467</v>
      </c>
      <c r="CG41" s="42">
        <f t="shared" si="24"/>
        <v>43.059308528545579</v>
      </c>
      <c r="CH41" s="42">
        <f t="shared" si="24"/>
        <v>37.62735226354021</v>
      </c>
      <c r="CI41" s="42">
        <f t="shared" si="24"/>
        <v>32.096290453702721</v>
      </c>
      <c r="CJ41" s="42">
        <f t="shared" si="24"/>
        <v>30.180576172955355</v>
      </c>
      <c r="CK41" s="42">
        <f t="shared" si="24"/>
        <v>35.889280045653152</v>
      </c>
      <c r="CL41" s="42">
        <f t="shared" si="24"/>
        <v>41.998831571621807</v>
      </c>
      <c r="CM41" s="42">
        <f t="shared" si="24"/>
        <v>49.029377921037586</v>
      </c>
      <c r="CN41" s="42">
        <f t="shared" si="24"/>
        <v>51.80238098941981</v>
      </c>
      <c r="CO41" s="42">
        <f t="shared" si="24"/>
        <v>56.47578931476253</v>
      </c>
      <c r="CP41" s="42">
        <f t="shared" si="24"/>
        <v>59.010047413289399</v>
      </c>
      <c r="CQ41" s="42">
        <f t="shared" si="24"/>
        <v>61.7260350878529</v>
      </c>
      <c r="CR41" s="42">
        <f t="shared" si="24"/>
        <v>56.328639302957306</v>
      </c>
      <c r="CS41" s="42">
        <f t="shared" si="24"/>
        <v>49.798665304752149</v>
      </c>
      <c r="CT41" s="42">
        <f t="shared" si="24"/>
        <v>42.335302776190019</v>
      </c>
      <c r="CU41" s="42">
        <f t="shared" ref="CU41:ED41" si="25">CU35*1000/CU20</f>
        <v>32.281555581234507</v>
      </c>
      <c r="CV41" s="42">
        <f t="shared" si="25"/>
        <v>28.869900078881869</v>
      </c>
      <c r="CW41" s="42">
        <f t="shared" si="25"/>
        <v>25.988840115825028</v>
      </c>
      <c r="CX41" s="42">
        <f t="shared" si="25"/>
        <v>30.1190337002778</v>
      </c>
      <c r="CY41" s="42">
        <f t="shared" si="25"/>
        <v>35.490543890741478</v>
      </c>
      <c r="CZ41" s="42">
        <f t="shared" si="25"/>
        <v>42.11946897914342</v>
      </c>
      <c r="DA41" s="42">
        <f t="shared" si="25"/>
        <v>42.94767124093314</v>
      </c>
      <c r="DB41" s="42">
        <f t="shared" si="25"/>
        <v>47.308400710803909</v>
      </c>
      <c r="DC41" s="42">
        <f t="shared" si="25"/>
        <v>46.466617151232491</v>
      </c>
      <c r="DD41" s="42">
        <f t="shared" si="25"/>
        <v>36.807913172463202</v>
      </c>
      <c r="DE41" s="42">
        <f t="shared" si="25"/>
        <v>31.450169580994228</v>
      </c>
      <c r="DF41" s="42">
        <f t="shared" si="25"/>
        <v>24.517987848600491</v>
      </c>
      <c r="DG41" s="42">
        <f t="shared" si="25"/>
        <v>17.135015256799999</v>
      </c>
      <c r="DH41" s="58">
        <f t="shared" si="25"/>
        <v>16.156119312819744</v>
      </c>
      <c r="DI41" s="42">
        <f t="shared" si="25"/>
        <v>18.993609722970049</v>
      </c>
      <c r="DJ41" s="42">
        <f t="shared" si="25"/>
        <v>24.285314953909317</v>
      </c>
      <c r="DK41" s="42">
        <f t="shared" si="25"/>
        <v>33.091674985899409</v>
      </c>
      <c r="DL41" s="42">
        <f t="shared" si="25"/>
        <v>41.712500190576712</v>
      </c>
      <c r="DM41" s="42">
        <f t="shared" si="25"/>
        <v>47.394359958950297</v>
      </c>
      <c r="DN41" s="42">
        <f t="shared" si="25"/>
        <v>53.57863027009482</v>
      </c>
      <c r="DO41" s="42">
        <f t="shared" si="25"/>
        <v>52.746138248619225</v>
      </c>
      <c r="DP41" s="42">
        <f t="shared" si="25"/>
        <v>47.040026628329066</v>
      </c>
      <c r="DQ41" s="42">
        <f t="shared" si="25"/>
        <v>47.193262147066214</v>
      </c>
      <c r="DR41" s="42">
        <f t="shared" si="25"/>
        <v>39.477131722502669</v>
      </c>
      <c r="DS41" s="42">
        <f t="shared" si="25"/>
        <v>34.42580125216859</v>
      </c>
      <c r="DT41" s="42">
        <f t="shared" si="25"/>
        <v>26.99277977480391</v>
      </c>
      <c r="DU41" s="42">
        <f t="shared" si="25"/>
        <v>34.785143548080654</v>
      </c>
      <c r="DV41" s="42">
        <f t="shared" si="25"/>
        <v>39.019858179567599</v>
      </c>
      <c r="DW41" s="42">
        <f t="shared" si="25"/>
        <v>47.464039517135504</v>
      </c>
      <c r="DX41" s="42">
        <f t="shared" si="25"/>
        <v>52.037146041795971</v>
      </c>
      <c r="DY41" s="42">
        <f t="shared" si="25"/>
        <v>57.368689718607612</v>
      </c>
      <c r="DZ41" s="42">
        <f>DZ35*1000/DZ20</f>
        <v>60.300639233515057</v>
      </c>
      <c r="EA41" s="42">
        <f t="shared" si="25"/>
        <v>56.273153831239838</v>
      </c>
      <c r="EB41" s="42">
        <f t="shared" si="25"/>
        <v>61.345650898831373</v>
      </c>
      <c r="EC41" s="42">
        <f t="shared" si="25"/>
        <v>55.344838392473115</v>
      </c>
      <c r="ED41" s="42">
        <f t="shared" si="25"/>
        <v>45.737174473351658</v>
      </c>
      <c r="EE41" s="42">
        <f t="shared" ref="EE41:FF41" si="26">EE35*1000/EE20</f>
        <v>34.271360011313028</v>
      </c>
      <c r="EF41" s="42">
        <f t="shared" si="26"/>
        <v>28.729238583023111</v>
      </c>
      <c r="EG41" s="42">
        <f t="shared" si="26"/>
        <v>36.791319880250065</v>
      </c>
      <c r="EH41" s="42">
        <f t="shared" si="26"/>
        <v>44.105393678048308</v>
      </c>
      <c r="EI41" s="42">
        <f t="shared" si="26"/>
        <v>42.817323167506501</v>
      </c>
      <c r="EJ41" s="42">
        <f t="shared" si="26"/>
        <v>51.733285192388912</v>
      </c>
      <c r="EK41" s="42">
        <f t="shared" si="26"/>
        <v>52.223105446910424</v>
      </c>
      <c r="EL41" s="42">
        <f t="shared" si="26"/>
        <v>54.93095042399797</v>
      </c>
      <c r="EM41" s="149">
        <f t="shared" si="26"/>
        <v>60.208251902693966</v>
      </c>
      <c r="EN41" s="134">
        <f t="shared" si="26"/>
        <v>49.228288800613413</v>
      </c>
      <c r="EO41" s="134">
        <f t="shared" si="26"/>
        <v>47.611514882060433</v>
      </c>
      <c r="EP41" s="134">
        <f t="shared" si="26"/>
        <v>33.987436995511345</v>
      </c>
      <c r="EQ41" s="134">
        <f t="shared" si="26"/>
        <v>23.645763642177762</v>
      </c>
      <c r="ER41" s="134">
        <f t="shared" si="26"/>
        <v>21.736170959572672</v>
      </c>
      <c r="ES41" s="134">
        <f t="shared" si="26"/>
        <v>19.286532472928222</v>
      </c>
      <c r="ET41" s="134">
        <f t="shared" si="26"/>
        <v>21.339580969328495</v>
      </c>
      <c r="EU41" s="134">
        <f t="shared" si="26"/>
        <v>26.651072732803005</v>
      </c>
      <c r="EV41" s="134">
        <f t="shared" si="26"/>
        <v>34.51985085504635</v>
      </c>
      <c r="EW41" s="134">
        <f t="shared" si="26"/>
        <v>37.879035196067413</v>
      </c>
      <c r="EX41" s="134">
        <f t="shared" si="26"/>
        <v>45.354913040449581</v>
      </c>
      <c r="EY41" s="134">
        <f t="shared" si="26"/>
        <v>39.252282415557019</v>
      </c>
      <c r="EZ41" s="134">
        <f t="shared" si="26"/>
        <v>34.861049647479554</v>
      </c>
      <c r="FA41" s="134">
        <f t="shared" si="26"/>
        <v>33.858959026142351</v>
      </c>
      <c r="FB41" s="134">
        <f t="shared" si="26"/>
        <v>28.328898212487648</v>
      </c>
      <c r="FC41" s="134">
        <f t="shared" si="26"/>
        <v>21.115275772958864</v>
      </c>
      <c r="FD41" s="134">
        <f t="shared" si="26"/>
        <v>19.761658386574339</v>
      </c>
      <c r="FE41" s="134">
        <f t="shared" si="26"/>
        <v>17.973170196633969</v>
      </c>
      <c r="FF41" s="134">
        <f t="shared" si="26"/>
        <v>19.678288815006781</v>
      </c>
      <c r="FG41" s="134">
        <f t="shared" ref="FG41:FH41" si="27">FG35*1000/FG20</f>
        <v>24.514072518306147</v>
      </c>
      <c r="FH41" s="134">
        <f t="shared" si="27"/>
        <v>31.541173701669859</v>
      </c>
      <c r="FI41" s="134">
        <f t="shared" ref="FI41:FJ41" si="28">FI35*1000/FI20</f>
        <v>30.904356554342989</v>
      </c>
      <c r="FJ41" s="134">
        <f t="shared" si="28"/>
        <v>33.930771126064627</v>
      </c>
      <c r="FK41" s="272">
        <f t="shared" ref="FK41" si="29">FK35*1000/FK20</f>
        <v>41.604235527370349</v>
      </c>
      <c r="FL41" s="272">
        <f t="shared" ref="FL41:FN41" si="30">FL35*1000/FL20</f>
        <v>39.01852909691479</v>
      </c>
      <c r="FM41" s="272">
        <f t="shared" si="30"/>
        <v>34.326919607288637</v>
      </c>
      <c r="FN41" s="272">
        <f t="shared" si="30"/>
        <v>27.875897118089377</v>
      </c>
      <c r="FO41" s="272">
        <f t="shared" ref="FO41:FP41" si="31">FO35*1000/FO20</f>
        <v>24.569319550657845</v>
      </c>
      <c r="FP41" s="272">
        <f t="shared" si="31"/>
        <v>23.258770776872403</v>
      </c>
      <c r="FQ41" s="134">
        <f t="shared" ref="FQ41:FR41" si="32">FQ35*1000/FQ20</f>
        <v>27.015051266840025</v>
      </c>
      <c r="FR41" s="272">
        <f t="shared" si="32"/>
        <v>29.430227154537015</v>
      </c>
      <c r="FS41" s="272">
        <f t="shared" ref="FS41:FT41" si="33">FS35*1000/FS20</f>
        <v>35.346978223149456</v>
      </c>
      <c r="FT41" s="272">
        <f t="shared" si="33"/>
        <v>37.752439689502673</v>
      </c>
      <c r="FU41" s="272">
        <f t="shared" ref="FU41:FV41" si="34">FU35*1000/FU20</f>
        <v>40.842809990508783</v>
      </c>
      <c r="FV41" s="272">
        <f t="shared" si="34"/>
        <v>48.9986866991459</v>
      </c>
      <c r="FW41" s="272">
        <f t="shared" ref="FW41:FX41" si="35">FW35*1000/FW20</f>
        <v>49.182631758298996</v>
      </c>
      <c r="FX41" s="272">
        <f t="shared" si="35"/>
        <v>44.613818648433487</v>
      </c>
      <c r="FY41" s="264">
        <f t="shared" ref="FY41:GB41" si="36">FY35*1000/FY20</f>
        <v>37.438245975971668</v>
      </c>
      <c r="FZ41" s="288">
        <f t="shared" ref="FZ41" si="37">FZ35*1000/FZ20</f>
        <v>36.436222980201762</v>
      </c>
      <c r="GA41" s="288">
        <f t="shared" si="36"/>
        <v>37.427330391600435</v>
      </c>
      <c r="GB41" s="288">
        <f t="shared" si="36"/>
        <v>28.296105262412055</v>
      </c>
      <c r="GC41" s="288">
        <f t="shared" ref="GC41:GD41" si="38">GC35*1000/GC20</f>
        <v>26.562397321048213</v>
      </c>
      <c r="GD41" s="288">
        <f t="shared" si="38"/>
        <v>26.282412923650504</v>
      </c>
      <c r="GE41" s="288">
        <f t="shared" ref="GE41" si="39">GE35*1000/GE20</f>
        <v>29.822032805130796</v>
      </c>
      <c r="GF41" s="288">
        <f t="shared" ref="GF41" si="40">GF35*1000/GF20</f>
        <v>34.464070742557794</v>
      </c>
      <c r="GG41" s="288">
        <f t="shared" ref="GG41:GH41" si="41">GG35*1000/GG20</f>
        <v>37.966970309056023</v>
      </c>
      <c r="GH41" s="288">
        <f t="shared" si="41"/>
        <v>37.602997611367996</v>
      </c>
      <c r="GI41" s="288">
        <f t="shared" ref="GI41" si="42">GI35*1000/GI20</f>
        <v>41.385569710281693</v>
      </c>
      <c r="GJ41" s="288">
        <f t="shared" ref="GJ41:GK41" si="43">GJ35*1000/GJ20</f>
        <v>32.902964151577017</v>
      </c>
      <c r="GK41" s="288">
        <f t="shared" si="43"/>
        <v>31.075656160387624</v>
      </c>
      <c r="GL41" s="288">
        <f t="shared" ref="GL41" si="44">GL35*1000/GL20</f>
        <v>28.189620481086656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5">P41-D41</f>
        <v>2.3791761808140137</v>
      </c>
      <c r="Q42" s="42">
        <f t="shared" si="45"/>
        <v>1.9147392652736279</v>
      </c>
      <c r="R42" s="42">
        <f t="shared" si="45"/>
        <v>-1.9958768214379567</v>
      </c>
      <c r="S42" s="42">
        <f t="shared" si="45"/>
        <v>-2.217252610629437</v>
      </c>
      <c r="T42" s="42">
        <f t="shared" si="45"/>
        <v>-7.0095834323823922</v>
      </c>
      <c r="U42" s="42">
        <f t="shared" si="45"/>
        <v>-5.6861701658073258</v>
      </c>
      <c r="V42" s="42">
        <f t="shared" si="45"/>
        <v>-0.33859151372439555</v>
      </c>
      <c r="W42" s="42">
        <f t="shared" si="45"/>
        <v>1.2925152185164634</v>
      </c>
      <c r="X42" s="42">
        <f t="shared" si="45"/>
        <v>-6.2975420717813506</v>
      </c>
      <c r="Y42" s="42">
        <f t="shared" si="45"/>
        <v>-4.2328127031366094</v>
      </c>
      <c r="Z42" s="42">
        <f t="shared" si="45"/>
        <v>7.491447530555682</v>
      </c>
      <c r="AA42" s="42">
        <f t="shared" si="45"/>
        <v>-7.4046095863993919</v>
      </c>
      <c r="AB42" s="42">
        <f t="shared" si="45"/>
        <v>-6.1505334524215627</v>
      </c>
      <c r="AC42" s="42">
        <f t="shared" si="45"/>
        <v>-1.5951166543190922</v>
      </c>
      <c r="AD42" s="42">
        <f t="shared" si="45"/>
        <v>-5.5120189139964637</v>
      </c>
      <c r="AE42" s="42">
        <f t="shared" si="45"/>
        <v>-3.4875154247050446</v>
      </c>
      <c r="AF42" s="42">
        <f t="shared" si="45"/>
        <v>-5.2783093761740076</v>
      </c>
      <c r="AG42" s="42">
        <f t="shared" si="45"/>
        <v>-12.167315937941474</v>
      </c>
      <c r="AH42" s="42">
        <f t="shared" si="45"/>
        <v>-12.577426165355753</v>
      </c>
      <c r="AI42" s="42">
        <f t="shared" si="45"/>
        <v>-15.060457868406047</v>
      </c>
      <c r="AJ42" s="42">
        <f t="shared" si="45"/>
        <v>-9.3551839363096505</v>
      </c>
      <c r="AK42" s="42">
        <f t="shared" si="45"/>
        <v>-11.177468648643824</v>
      </c>
      <c r="AL42" s="42">
        <f t="shared" si="45"/>
        <v>-8.3742232254331626</v>
      </c>
      <c r="AM42" s="42">
        <f t="shared" si="45"/>
        <v>-2.9790414247777015</v>
      </c>
      <c r="AN42" s="42">
        <f t="shared" si="45"/>
        <v>1.6281105684578705</v>
      </c>
      <c r="AO42" s="42">
        <f t="shared" si="45"/>
        <v>-0.95323061911550155</v>
      </c>
      <c r="AP42" s="42">
        <f t="shared" si="45"/>
        <v>0.5373145049338568</v>
      </c>
      <c r="AQ42" s="42">
        <f t="shared" si="45"/>
        <v>2.4503620193955484</v>
      </c>
      <c r="AR42" s="42">
        <f t="shared" si="45"/>
        <v>-1.2025329740157957</v>
      </c>
      <c r="AS42" s="42">
        <f t="shared" si="45"/>
        <v>1.0131975609181296</v>
      </c>
      <c r="AT42" s="42">
        <f t="shared" si="45"/>
        <v>5.0166266943050744</v>
      </c>
      <c r="AU42" s="42">
        <f t="shared" si="45"/>
        <v>19.308308675399822</v>
      </c>
      <c r="AV42" s="42">
        <f t="shared" si="45"/>
        <v>3.5636614991114328</v>
      </c>
      <c r="AW42" s="42">
        <f t="shared" si="45"/>
        <v>12.724997122063037</v>
      </c>
      <c r="AX42" s="42">
        <f t="shared" si="45"/>
        <v>13.276002763370933</v>
      </c>
      <c r="AY42" s="42">
        <f t="shared" si="45"/>
        <v>9.026665334534556</v>
      </c>
      <c r="AZ42" s="42">
        <f t="shared" si="45"/>
        <v>11.801634076931318</v>
      </c>
      <c r="BA42" s="42">
        <f t="shared" si="45"/>
        <v>13.521546958333111</v>
      </c>
      <c r="BB42" s="42">
        <f t="shared" si="45"/>
        <v>16.051118895430911</v>
      </c>
      <c r="BC42" s="42">
        <f t="shared" si="45"/>
        <v>21.723320441915646</v>
      </c>
      <c r="BD42" s="42">
        <f t="shared" si="45"/>
        <v>23.022510872583965</v>
      </c>
      <c r="BE42" s="42">
        <f t="shared" si="45"/>
        <v>22.414145731827261</v>
      </c>
      <c r="BF42" s="42">
        <f t="shared" si="45"/>
        <v>8.7561556573598054</v>
      </c>
      <c r="BG42" s="42">
        <f t="shared" si="45"/>
        <v>-0.99925650398819243</v>
      </c>
      <c r="BH42" s="42">
        <f t="shared" si="45"/>
        <v>2.6597381114529455</v>
      </c>
      <c r="BI42" s="42">
        <f t="shared" si="45"/>
        <v>-10.981174518190002</v>
      </c>
      <c r="BJ42" s="42">
        <f t="shared" si="45"/>
        <v>-15.386589640416737</v>
      </c>
      <c r="BK42" s="42">
        <f t="shared" ref="BK42:CP42" si="46">BK41-AY41</f>
        <v>-11.547760310852887</v>
      </c>
      <c r="BL42" s="42">
        <f t="shared" si="46"/>
        <v>-12.530310446524616</v>
      </c>
      <c r="BM42" s="42">
        <f t="shared" si="46"/>
        <v>-10.56961577736994</v>
      </c>
      <c r="BN42" s="42">
        <f t="shared" si="46"/>
        <v>-9.8047699152660783</v>
      </c>
      <c r="BO42" s="42">
        <f t="shared" si="46"/>
        <v>-18.209479215865514</v>
      </c>
      <c r="BP42" s="42">
        <f t="shared" si="46"/>
        <v>-17.210317387009397</v>
      </c>
      <c r="BQ42" s="42">
        <f t="shared" si="46"/>
        <v>-17.684943737814073</v>
      </c>
      <c r="BR42" s="42">
        <f t="shared" si="46"/>
        <v>-7.5565023494862658</v>
      </c>
      <c r="BS42" s="42">
        <f t="shared" si="46"/>
        <v>-14.247049877810866</v>
      </c>
      <c r="BT42" s="42">
        <f t="shared" si="46"/>
        <v>-3.9195111811880992</v>
      </c>
      <c r="BU42" s="42">
        <f t="shared" si="46"/>
        <v>4.7717547614134475</v>
      </c>
      <c r="BV42" s="42">
        <f t="shared" si="46"/>
        <v>-2.8250916680979827</v>
      </c>
      <c r="BW42" s="42">
        <f t="shared" si="46"/>
        <v>-1.0750287239827045</v>
      </c>
      <c r="BX42" s="42">
        <f t="shared" si="46"/>
        <v>-1.4737426676300416</v>
      </c>
      <c r="BY42" s="42">
        <f t="shared" si="46"/>
        <v>-5.3819616141711712</v>
      </c>
      <c r="BZ42" s="42">
        <f t="shared" si="46"/>
        <v>-9.586139635897382</v>
      </c>
      <c r="CA42" s="42">
        <f t="shared" si="46"/>
        <v>-10.436613708663248</v>
      </c>
      <c r="CB42" s="42">
        <f t="shared" si="46"/>
        <v>-9.8538044350120586</v>
      </c>
      <c r="CC42" s="42">
        <f t="shared" si="46"/>
        <v>-4.5864640565141173</v>
      </c>
      <c r="CD42" s="42">
        <f t="shared" si="46"/>
        <v>-5.2067986586412687</v>
      </c>
      <c r="CE42" s="42">
        <f t="shared" si="46"/>
        <v>-2.8303271410081763</v>
      </c>
      <c r="CF42" s="42">
        <f t="shared" si="46"/>
        <v>0.91449815856487504</v>
      </c>
      <c r="CG42" s="42">
        <f t="shared" si="46"/>
        <v>-3.7653204941350893</v>
      </c>
      <c r="CH42" s="42">
        <f t="shared" si="46"/>
        <v>8.2967363831299181</v>
      </c>
      <c r="CI42" s="42">
        <f t="shared" si="46"/>
        <v>11.180507259908339</v>
      </c>
      <c r="CJ42" s="42">
        <f t="shared" si="46"/>
        <v>13.336534895019181</v>
      </c>
      <c r="CK42" s="42">
        <f t="shared" si="46"/>
        <v>19.115667024700524</v>
      </c>
      <c r="CL42" s="42">
        <f t="shared" si="46"/>
        <v>19.756860869882104</v>
      </c>
      <c r="CM42" s="42">
        <f t="shared" si="46"/>
        <v>20.957290764239797</v>
      </c>
      <c r="CN42" s="42">
        <f t="shared" si="46"/>
        <v>17.659327299455938</v>
      </c>
      <c r="CO42" s="42">
        <f t="shared" si="46"/>
        <v>13.082466435941285</v>
      </c>
      <c r="CP42" s="42">
        <f t="shared" si="46"/>
        <v>13.30777098883852</v>
      </c>
      <c r="CQ42" s="42">
        <f t="shared" ref="CQ42:DV42" si="47">CQ41-CE41</f>
        <v>15.136172112527177</v>
      </c>
      <c r="CR42" s="42">
        <f t="shared" si="47"/>
        <v>6.1478086235898388</v>
      </c>
      <c r="CS42" s="42">
        <f t="shared" si="47"/>
        <v>6.73935677620657</v>
      </c>
      <c r="CT42" s="42">
        <f t="shared" si="47"/>
        <v>4.7079505126498091</v>
      </c>
      <c r="CU42" s="42">
        <f t="shared" si="47"/>
        <v>0.18526512753178537</v>
      </c>
      <c r="CV42" s="42">
        <f t="shared" si="47"/>
        <v>-1.3106760940734858</v>
      </c>
      <c r="CW42" s="42">
        <f t="shared" si="47"/>
        <v>-9.9004399298281243</v>
      </c>
      <c r="CX42" s="42">
        <f t="shared" si="47"/>
        <v>-11.879797871344007</v>
      </c>
      <c r="CY42" s="42">
        <f t="shared" si="47"/>
        <v>-13.538834030296108</v>
      </c>
      <c r="CZ42" s="42">
        <f t="shared" si="47"/>
        <v>-9.6829120102763895</v>
      </c>
      <c r="DA42" s="42">
        <f t="shared" si="47"/>
        <v>-13.52811807382939</v>
      </c>
      <c r="DB42" s="42">
        <f t="shared" si="47"/>
        <v>-11.70164670248549</v>
      </c>
      <c r="DC42" s="42">
        <f t="shared" si="47"/>
        <v>-15.259417936620409</v>
      </c>
      <c r="DD42" s="42">
        <f t="shared" si="47"/>
        <v>-19.520726130494104</v>
      </c>
      <c r="DE42" s="42">
        <f t="shared" si="47"/>
        <v>-18.348495723757921</v>
      </c>
      <c r="DF42" s="42">
        <f t="shared" si="47"/>
        <v>-17.817314927589528</v>
      </c>
      <c r="DG42" s="42">
        <f t="shared" si="47"/>
        <v>-15.146540324434508</v>
      </c>
      <c r="DH42" s="42">
        <f t="shared" si="47"/>
        <v>-12.713780766062126</v>
      </c>
      <c r="DI42" s="42">
        <f t="shared" si="47"/>
        <v>-6.9952303928549782</v>
      </c>
      <c r="DJ42" s="42">
        <f t="shared" si="47"/>
        <v>-5.8337187463684828</v>
      </c>
      <c r="DK42" s="42">
        <f t="shared" si="47"/>
        <v>-2.3988689048420682</v>
      </c>
      <c r="DL42" s="42">
        <f t="shared" si="47"/>
        <v>-0.40696878856670793</v>
      </c>
      <c r="DM42" s="42">
        <f t="shared" si="47"/>
        <v>4.4466887180171568</v>
      </c>
      <c r="DN42" s="42">
        <f t="shared" si="47"/>
        <v>6.270229559290911</v>
      </c>
      <c r="DO42" s="42">
        <f t="shared" si="47"/>
        <v>6.2795210973867341</v>
      </c>
      <c r="DP42" s="42">
        <f t="shared" si="47"/>
        <v>10.232113455865864</v>
      </c>
      <c r="DQ42" s="42">
        <f t="shared" si="47"/>
        <v>15.743092566071986</v>
      </c>
      <c r="DR42" s="42">
        <f t="shared" si="47"/>
        <v>14.959143873902178</v>
      </c>
      <c r="DS42" s="42">
        <f t="shared" si="47"/>
        <v>17.290785995368591</v>
      </c>
      <c r="DT42" s="42">
        <f t="shared" si="47"/>
        <v>10.836660461984167</v>
      </c>
      <c r="DU42" s="42">
        <f t="shared" si="47"/>
        <v>15.791533825110605</v>
      </c>
      <c r="DV42" s="42">
        <f t="shared" si="47"/>
        <v>14.734543225658282</v>
      </c>
      <c r="DW42" s="42">
        <f t="shared" ref="DW42:ED42" si="48">DW41-DK41</f>
        <v>14.372364531236094</v>
      </c>
      <c r="DX42" s="42">
        <f t="shared" si="48"/>
        <v>10.324645851219259</v>
      </c>
      <c r="DY42" s="42">
        <f t="shared" si="48"/>
        <v>9.9743297596573157</v>
      </c>
      <c r="DZ42" s="42">
        <f t="shared" si="48"/>
        <v>6.7220089634202367</v>
      </c>
      <c r="EA42" s="42">
        <f t="shared" si="48"/>
        <v>3.5270155826206135</v>
      </c>
      <c r="EB42" s="42">
        <f t="shared" si="48"/>
        <v>14.305624270502307</v>
      </c>
      <c r="EC42" s="42">
        <f t="shared" si="48"/>
        <v>8.1515762454069005</v>
      </c>
      <c r="ED42" s="42">
        <f t="shared" si="48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49">EH41-DV41</f>
        <v>5.0855354984807093</v>
      </c>
      <c r="EI42" s="42">
        <f t="shared" si="49"/>
        <v>-4.6467163496290027</v>
      </c>
      <c r="EJ42" s="42">
        <f t="shared" si="49"/>
        <v>-0.30386084940705871</v>
      </c>
      <c r="EK42" s="42">
        <f t="shared" si="49"/>
        <v>-5.1455842716971887</v>
      </c>
      <c r="EL42" s="42">
        <f t="shared" si="49"/>
        <v>-5.3696888095170863</v>
      </c>
      <c r="EM42" s="149">
        <f t="shared" si="49"/>
        <v>3.9350980714541279</v>
      </c>
      <c r="EN42" s="162">
        <f t="shared" si="49"/>
        <v>-12.11736209821796</v>
      </c>
      <c r="EO42" s="162">
        <f t="shared" si="49"/>
        <v>-7.7333235104126814</v>
      </c>
      <c r="EP42" s="180">
        <f t="shared" si="49"/>
        <v>-11.749737477840313</v>
      </c>
      <c r="EQ42" s="180">
        <f t="shared" si="49"/>
        <v>-10.625596369135266</v>
      </c>
      <c r="ER42" s="190">
        <f t="shared" si="49"/>
        <v>-6.9930676234504396</v>
      </c>
      <c r="ES42" s="190">
        <f t="shared" si="49"/>
        <v>-17.504787407321842</v>
      </c>
      <c r="ET42" s="190">
        <f t="shared" si="49"/>
        <v>-22.765812708719814</v>
      </c>
      <c r="EU42" s="190">
        <f t="shared" si="49"/>
        <v>-16.166250434703496</v>
      </c>
      <c r="EV42" s="190">
        <f t="shared" si="49"/>
        <v>-17.213434337342562</v>
      </c>
      <c r="EW42" s="202">
        <f t="shared" si="49"/>
        <v>-14.344070250843011</v>
      </c>
      <c r="EX42" s="202">
        <f t="shared" si="49"/>
        <v>-9.576037383548389</v>
      </c>
      <c r="EY42" s="202">
        <f t="shared" si="49"/>
        <v>-20.955969487136947</v>
      </c>
      <c r="EZ42" s="202">
        <f t="shared" si="49"/>
        <v>-14.367239153133859</v>
      </c>
      <c r="FA42" s="215">
        <f t="shared" si="49"/>
        <v>-13.752555855918082</v>
      </c>
      <c r="FB42" s="215">
        <f t="shared" si="49"/>
        <v>-5.6585387830236975</v>
      </c>
      <c r="FC42" s="225">
        <f t="shared" si="49"/>
        <v>-2.5304878692188986</v>
      </c>
      <c r="FD42" s="225">
        <f t="shared" si="49"/>
        <v>-1.9745125729983322</v>
      </c>
      <c r="FE42" s="237">
        <f t="shared" si="49"/>
        <v>-1.313362276294253</v>
      </c>
      <c r="FF42" s="237">
        <f t="shared" si="49"/>
        <v>-1.6612921543217141</v>
      </c>
      <c r="FG42" s="237">
        <f t="shared" si="49"/>
        <v>-2.1370002144968581</v>
      </c>
      <c r="FH42" s="237">
        <f t="shared" si="49"/>
        <v>-2.9786771533764913</v>
      </c>
      <c r="FI42" s="237">
        <f t="shared" si="49"/>
        <v>-6.9746786417244238</v>
      </c>
      <c r="FJ42" s="237">
        <f t="shared" si="49"/>
        <v>-11.424141914384954</v>
      </c>
      <c r="FK42" s="43">
        <f t="shared" si="49"/>
        <v>2.3519531118133301</v>
      </c>
      <c r="FL42" s="43">
        <f t="shared" si="49"/>
        <v>4.1574794494352361</v>
      </c>
      <c r="FM42" s="43">
        <f t="shared" si="49"/>
        <v>0.46796058114628636</v>
      </c>
      <c r="FN42" s="43">
        <f t="shared" ref="FN42:GF42" si="50">FN41-FB41</f>
        <v>-0.45300109439827096</v>
      </c>
      <c r="FO42" s="43">
        <f t="shared" ref="FO42:GI42" si="51">FO41-FC41</f>
        <v>3.4540437776989812</v>
      </c>
      <c r="FP42" s="43">
        <f t="shared" si="50"/>
        <v>3.4971123902980636</v>
      </c>
      <c r="FQ42" s="237">
        <f t="shared" si="50"/>
        <v>9.0418810702060561</v>
      </c>
      <c r="FR42" s="43">
        <f t="shared" si="50"/>
        <v>9.7519383395302341</v>
      </c>
      <c r="FS42" s="43">
        <f t="shared" si="50"/>
        <v>10.832905704843309</v>
      </c>
      <c r="FT42" s="43">
        <f t="shared" si="50"/>
        <v>6.2112659878328138</v>
      </c>
      <c r="FU42" s="43">
        <f t="shared" si="50"/>
        <v>9.9384534361657941</v>
      </c>
      <c r="FV42" s="43">
        <f t="shared" si="50"/>
        <v>15.067915573081272</v>
      </c>
      <c r="FW42" s="43">
        <f t="shared" si="50"/>
        <v>7.5783962309286466</v>
      </c>
      <c r="FX42" s="43">
        <f t="shared" si="50"/>
        <v>5.5952895515186967</v>
      </c>
      <c r="FY42" s="265">
        <f t="shared" si="50"/>
        <v>3.1113263686830308</v>
      </c>
      <c r="FZ42" s="286">
        <f t="shared" si="51"/>
        <v>8.5603258621123857</v>
      </c>
      <c r="GA42" s="286">
        <f t="shared" si="50"/>
        <v>12.85801084094259</v>
      </c>
      <c r="GB42" s="286">
        <f t="shared" si="51"/>
        <v>5.0373344855396525</v>
      </c>
      <c r="GC42" s="286">
        <f t="shared" si="50"/>
        <v>-0.45265394579181262</v>
      </c>
      <c r="GD42" s="286">
        <f t="shared" si="51"/>
        <v>-3.1478142308865102</v>
      </c>
      <c r="GE42" s="286">
        <f t="shared" si="50"/>
        <v>-5.5249454180186603</v>
      </c>
      <c r="GF42" s="286">
        <f t="shared" si="50"/>
        <v>-3.2883689469448782</v>
      </c>
      <c r="GG42" s="286">
        <f t="shared" si="51"/>
        <v>-2.87583968145276</v>
      </c>
      <c r="GH42" s="286">
        <f t="shared" si="51"/>
        <v>-11.395689087777903</v>
      </c>
      <c r="GI42" s="286">
        <f t="shared" si="51"/>
        <v>-7.7970620480173025</v>
      </c>
      <c r="GJ42" s="286">
        <f t="shared" ref="GJ42:GL42" si="52">GJ41-FX41</f>
        <v>-11.71085449685647</v>
      </c>
      <c r="GK42" s="286">
        <f t="shared" ref="GK42" si="53">GK41-FY41</f>
        <v>-6.3625898155840446</v>
      </c>
      <c r="GL42" s="286">
        <f t="shared" si="52"/>
        <v>-8.2466024991151059</v>
      </c>
    </row>
    <row r="43" spans="1:194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54">BL41-AVERAGE(D41,P41,AB41,AN41,AZ41)</f>
        <v>-4.0965149887106627</v>
      </c>
      <c r="BM43" s="42">
        <f t="shared" si="54"/>
        <v>-0.57941539084566074</v>
      </c>
      <c r="BN43" s="42">
        <f t="shared" si="54"/>
        <v>0.75453097415278592</v>
      </c>
      <c r="BO43" s="42">
        <f t="shared" si="54"/>
        <v>-1.19906234270357</v>
      </c>
      <c r="BP43" s="42">
        <f t="shared" si="54"/>
        <v>-3.0270689102977784</v>
      </c>
      <c r="BQ43" s="42">
        <f t="shared" si="54"/>
        <v>-5.1498690241394414</v>
      </c>
      <c r="BR43" s="42">
        <f t="shared" si="54"/>
        <v>-2.6402905759025543</v>
      </c>
      <c r="BS43" s="42">
        <f t="shared" si="54"/>
        <v>-9.2271499794206591</v>
      </c>
      <c r="BT43" s="42">
        <f t="shared" si="54"/>
        <v>-4.6551057814390191</v>
      </c>
      <c r="BU43" s="42">
        <f t="shared" si="54"/>
        <v>-1.695736579985585</v>
      </c>
      <c r="BV43" s="42">
        <f t="shared" si="54"/>
        <v>-9.0201615064709415</v>
      </c>
      <c r="BW43" s="42">
        <f t="shared" si="54"/>
        <v>-7.5697762591352422</v>
      </c>
      <c r="BX43" s="42">
        <f t="shared" si="54"/>
        <v>-4.9958730417921089</v>
      </c>
      <c r="BY43" s="42">
        <f t="shared" si="54"/>
        <v>-6.4250416395772767</v>
      </c>
      <c r="BZ43" s="42">
        <f t="shared" si="54"/>
        <v>-8.686762211677447</v>
      </c>
      <c r="CA43" s="42">
        <f t="shared" si="54"/>
        <v>-11.687563093389063</v>
      </c>
      <c r="CB43" s="42">
        <f t="shared" si="54"/>
        <v>-11.345226885910314</v>
      </c>
      <c r="CC43" s="42">
        <f t="shared" si="54"/>
        <v>-7.3141157708900622</v>
      </c>
      <c r="CD43" s="42">
        <f t="shared" si="54"/>
        <v>-6.5071416991635189</v>
      </c>
      <c r="CE43" s="42">
        <f t="shared" si="54"/>
        <v>-10.116289049171073</v>
      </c>
      <c r="CF43" s="42">
        <f t="shared" si="54"/>
        <v>-1.0708401071311826</v>
      </c>
      <c r="CG43" s="42">
        <f t="shared" si="54"/>
        <v>-3.6821162768218798</v>
      </c>
      <c r="CH43" s="42">
        <f t="shared" si="54"/>
        <v>0.44026572466323444</v>
      </c>
      <c r="CI43" s="42">
        <f t="shared" si="54"/>
        <v>6.4066859430687195</v>
      </c>
      <c r="CJ43" s="42">
        <f t="shared" si="54"/>
        <v>9.6856302374644798</v>
      </c>
      <c r="CK43" s="42">
        <f t="shared" si="54"/>
        <v>13.686300926451768</v>
      </c>
      <c r="CL43" s="42">
        <f t="shared" si="54"/>
        <v>12.732997671163687</v>
      </c>
      <c r="CM43" s="42">
        <f t="shared" si="54"/>
        <v>10.861712848435261</v>
      </c>
      <c r="CN43" s="42">
        <f t="shared" si="54"/>
        <v>8.4185910734710845</v>
      </c>
      <c r="CO43" s="42">
        <f t="shared" si="54"/>
        <v>7.970626752956079</v>
      </c>
      <c r="CP43" s="42">
        <f t="shared" si="54"/>
        <v>9.1142182540386827</v>
      </c>
      <c r="CQ43" s="42">
        <f t="shared" si="54"/>
        <v>7.7856396065187994</v>
      </c>
      <c r="CR43" s="42">
        <f t="shared" si="54"/>
        <v>6.3043279861323498</v>
      </c>
      <c r="CS43" s="42">
        <f t="shared" si="54"/>
        <v>4.7426828548831708</v>
      </c>
      <c r="CT43" s="42">
        <f t="shared" si="54"/>
        <v>6.1508493148024428</v>
      </c>
      <c r="CU43" s="42">
        <f t="shared" si="54"/>
        <v>5.670882643634588</v>
      </c>
      <c r="CV43" s="42">
        <f t="shared" si="54"/>
        <v>5.8225088581402495</v>
      </c>
      <c r="CW43" s="42">
        <f t="shared" si="54"/>
        <v>0.63937980214823753</v>
      </c>
      <c r="CX43" s="42">
        <f t="shared" si="54"/>
        <v>-2.5376771439969978</v>
      </c>
      <c r="CY43" s="42">
        <f t="shared" si="54"/>
        <v>-5.974097242065298</v>
      </c>
      <c r="CZ43" s="42">
        <f t="shared" si="54"/>
        <v>-3.7473576120058425</v>
      </c>
      <c r="DA43" s="42">
        <f t="shared" si="54"/>
        <v>-8.4051717077450121</v>
      </c>
      <c r="DB43" s="42">
        <f t="shared" si="54"/>
        <v>-5.4508789149219794</v>
      </c>
      <c r="DC43" s="42">
        <f t="shared" si="54"/>
        <v>-10.747347783125555</v>
      </c>
      <c r="DD43" s="42">
        <f t="shared" si="54"/>
        <v>-15.089637186667957</v>
      </c>
      <c r="DE43" s="42">
        <f t="shared" si="54"/>
        <v>-15.503735598346339</v>
      </c>
      <c r="DF43" s="42">
        <f t="shared" si="54"/>
        <v>-13.280267282914267</v>
      </c>
      <c r="DG43" s="42">
        <f t="shared" si="54"/>
        <v>-11.029587418227731</v>
      </c>
      <c r="DH43" s="42">
        <f t="shared" si="54"/>
        <v>-8.8559598606663457</v>
      </c>
      <c r="DI43" s="42">
        <f t="shared" si="54"/>
        <v>-7.7128899230396222</v>
      </c>
      <c r="DJ43" s="42">
        <f t="shared" si="54"/>
        <v>-9.2788503589265936</v>
      </c>
      <c r="DK43" s="42">
        <f t="shared" si="54"/>
        <v>-8.4721029971734723</v>
      </c>
      <c r="DL43" s="42">
        <f t="shared" si="54"/>
        <v>-4.9412872685209592</v>
      </c>
      <c r="DM43" s="42">
        <f t="shared" si="54"/>
        <v>-3.8979002496500428</v>
      </c>
      <c r="DN43" s="42">
        <f t="shared" si="54"/>
        <v>1.2995548572518771</v>
      </c>
      <c r="DO43" s="42">
        <f t="shared" ref="DO43:ED43" si="55">DO41-AVERAGE(BG41,BS41,CE41,CQ41,DC41)</f>
        <v>-0.82785081635873325</v>
      </c>
      <c r="DP43" s="42">
        <f t="shared" si="55"/>
        <v>-2.1138852471871843</v>
      </c>
      <c r="DQ43" s="42">
        <f t="shared" si="55"/>
        <v>4.5561328074182441</v>
      </c>
      <c r="DR43" s="42">
        <f t="shared" si="55"/>
        <v>6.2837384590528131</v>
      </c>
      <c r="DS43" s="42">
        <f t="shared" si="55"/>
        <v>9.5419099715068505</v>
      </c>
      <c r="DT43" s="42">
        <f t="shared" si="55"/>
        <v>4.9190956171720401</v>
      </c>
      <c r="DU43" s="42">
        <f t="shared" si="55"/>
        <v>10.824960039975725</v>
      </c>
      <c r="DV43" s="42">
        <f t="shared" si="55"/>
        <v>8.9252059265304595</v>
      </c>
      <c r="DW43" s="42">
        <f t="shared" si="55"/>
        <v>10.625562553148043</v>
      </c>
      <c r="DX43" s="42">
        <f t="shared" si="55"/>
        <v>9.2822936469800155</v>
      </c>
      <c r="DY43" s="42">
        <f t="shared" si="55"/>
        <v>9.7305036528470978</v>
      </c>
      <c r="DZ43" s="42">
        <f t="shared" si="55"/>
        <v>8.9989532531688354</v>
      </c>
      <c r="EA43" s="42">
        <f t="shared" si="55"/>
        <v>4.8833851153669912</v>
      </c>
      <c r="EB43" s="42">
        <f t="shared" si="55"/>
        <v>13.420902438047449</v>
      </c>
      <c r="EC43" s="42">
        <f t="shared" si="55"/>
        <v>11.679631475665346</v>
      </c>
      <c r="ED43" s="42">
        <f t="shared" si="55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56">EH41-AVERAGE(BZ41,CL41,CX41,DJ41,DV41)</f>
        <v>12.572391856625064</v>
      </c>
      <c r="EI43" s="42">
        <f t="shared" si="56"/>
        <v>4.187778473184153</v>
      </c>
      <c r="EJ43" s="42">
        <f t="shared" si="56"/>
        <v>7.3703752142089556</v>
      </c>
      <c r="EK43" s="42">
        <f t="shared" si="56"/>
        <v>2.7071388244954591</v>
      </c>
      <c r="EL43" s="42">
        <f t="shared" si="56"/>
        <v>1.7509516135671603</v>
      </c>
      <c r="EM43" s="149">
        <f t="shared" si="56"/>
        <v>7.4478904438399312</v>
      </c>
      <c r="EN43" s="162">
        <f t="shared" si="56"/>
        <v>-1.1123233357762672</v>
      </c>
      <c r="EO43" s="162">
        <f t="shared" si="56"/>
        <v>2.2422660912941694</v>
      </c>
      <c r="EP43" s="180">
        <f t="shared" si="56"/>
        <v>-3.951552821325663</v>
      </c>
      <c r="EQ43" s="180">
        <f t="shared" si="56"/>
        <v>-6.3962408688660055</v>
      </c>
      <c r="ER43" s="190">
        <f t="shared" si="56"/>
        <v>-4.449551824924125</v>
      </c>
      <c r="ES43" s="190">
        <f t="shared" si="56"/>
        <v>-11.203106189627569</v>
      </c>
      <c r="ET43" s="190">
        <f t="shared" si="56"/>
        <v>-14.56610544735647</v>
      </c>
      <c r="EU43" s="190">
        <f t="shared" si="56"/>
        <v>-14.927519163661085</v>
      </c>
      <c r="EV43" s="190">
        <f t="shared" si="56"/>
        <v>-13.361105423618618</v>
      </c>
      <c r="EW43" s="202">
        <f t="shared" si="56"/>
        <v>-13.402887939965389</v>
      </c>
      <c r="EX43" s="202">
        <f t="shared" si="56"/>
        <v>-9.670820569890644</v>
      </c>
      <c r="EY43" s="202">
        <f t="shared" si="56"/>
        <v>-16.231756828770671</v>
      </c>
      <c r="EZ43" s="202">
        <f t="shared" si="56"/>
        <v>-15.28905411315931</v>
      </c>
      <c r="FA43" s="215">
        <f t="shared" si="56"/>
        <v>-12.420731035326874</v>
      </c>
      <c r="FB43" s="215">
        <f t="shared" si="56"/>
        <v>-8.8821085507435917</v>
      </c>
      <c r="FC43" s="225">
        <f t="shared" si="56"/>
        <v>-7.2366233757799137</v>
      </c>
      <c r="FD43" s="225">
        <f t="shared" si="56"/>
        <v>-4.7351833552459226</v>
      </c>
      <c r="FE43" s="237">
        <f t="shared" si="56"/>
        <v>-9.1959189513768358</v>
      </c>
      <c r="FF43" s="237">
        <f t="shared" si="56"/>
        <v>-12.095547481219519</v>
      </c>
      <c r="FG43" s="237">
        <f t="shared" si="56"/>
        <v>-12.588858340511035</v>
      </c>
      <c r="FH43" s="237">
        <f t="shared" si="56"/>
        <v>-12.883276550120417</v>
      </c>
      <c r="FI43" s="237">
        <f t="shared" si="56"/>
        <v>-16.658215757950792</v>
      </c>
      <c r="FJ43" s="237">
        <f t="shared" si="56"/>
        <v>-18.363935609707639</v>
      </c>
      <c r="FK43" s="43">
        <f t="shared" si="56"/>
        <v>-9.3850531824981687</v>
      </c>
      <c r="FL43" s="43">
        <f t="shared" si="56"/>
        <v>-6.8380567326285231</v>
      </c>
      <c r="FM43" s="43">
        <f t="shared" si="56"/>
        <v>-8.764829198458628</v>
      </c>
      <c r="FN43" s="43">
        <f t="shared" ref="FN43:GF43" si="57">FN41-AVERAGE(DF41,DR41,ED41,EP41,FB41)</f>
        <v>-6.5338287324013891</v>
      </c>
      <c r="FO43" s="43">
        <f t="shared" ref="FO43:GI43" si="58">FO41-AVERAGE(DG41,DS41,EE41,EQ41,FC41)</f>
        <v>-1.5493236364258038</v>
      </c>
      <c r="FP43" s="43">
        <f t="shared" si="57"/>
        <v>0.58357737351364847</v>
      </c>
      <c r="FQ43" s="237">
        <f t="shared" si="57"/>
        <v>1.4490961026674327</v>
      </c>
      <c r="FR43" s="43">
        <f t="shared" si="57"/>
        <v>-0.25546016463508181</v>
      </c>
      <c r="FS43" s="43">
        <f t="shared" si="57"/>
        <v>0.43934163881934296</v>
      </c>
      <c r="FT43" s="43">
        <f t="shared" si="57"/>
        <v>-4.5563515067928861</v>
      </c>
      <c r="FU43" s="43">
        <f t="shared" si="57"/>
        <v>-4.3110993844669636</v>
      </c>
      <c r="FV43" s="43">
        <f t="shared" si="57"/>
        <v>-0.62049411967851142</v>
      </c>
      <c r="FW43" s="43">
        <f t="shared" si="57"/>
        <v>-0.83418062679708527</v>
      </c>
      <c r="FX43" s="43">
        <f t="shared" si="57"/>
        <v>-1.684890366000154</v>
      </c>
      <c r="FY43" s="265">
        <f t="shared" si="57"/>
        <v>-6.2288528350344805</v>
      </c>
      <c r="FZ43" s="286">
        <f t="shared" si="58"/>
        <v>1.3549152758132195</v>
      </c>
      <c r="GA43" s="286">
        <f t="shared" si="57"/>
        <v>9.8218263457452153</v>
      </c>
      <c r="GB43" s="286">
        <f t="shared" si="58"/>
        <v>4.2003815662427648</v>
      </c>
      <c r="GC43" s="286">
        <f t="shared" si="57"/>
        <v>-0.6078461518983751</v>
      </c>
      <c r="GD43" s="286">
        <f t="shared" si="58"/>
        <v>-4.4322568356471379</v>
      </c>
      <c r="GE43" s="286">
        <f t="shared" si="57"/>
        <v>-5.5366644266493239</v>
      </c>
      <c r="GF43" s="286">
        <f t="shared" si="57"/>
        <v>-7.0527083535229593</v>
      </c>
      <c r="GG43" s="286">
        <f t="shared" si="58"/>
        <v>-5.8766290722314238</v>
      </c>
      <c r="GH43" s="286">
        <f t="shared" si="58"/>
        <v>-11.100194493266628</v>
      </c>
      <c r="GI43" s="286">
        <f t="shared" si="58"/>
        <v>-7.9185413767503476</v>
      </c>
      <c r="GJ43" s="286">
        <f t="shared" ref="GJ43:GL43" si="59">GJ41-AVERAGE(EB41,EN41,EZ41,FL41,FX41)</f>
        <v>-12.910503266877505</v>
      </c>
      <c r="GK43" s="286">
        <f t="shared" ref="GK43" si="60">GK41-AVERAGE(EC41,EO41,FA41,FM41,FY41)</f>
        <v>-10.640439416399609</v>
      </c>
      <c r="GL43" s="286">
        <f t="shared" si="59"/>
        <v>-6.2835054748416965</v>
      </c>
    </row>
    <row r="44" spans="1:194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61">BK41-MIN($C41:$ED41)</f>
        <v>5.8346926049573433</v>
      </c>
      <c r="BL44" s="42">
        <f t="shared" si="61"/>
        <v>2.1616646327464721</v>
      </c>
      <c r="BM44" s="42">
        <f t="shared" si="61"/>
        <v>5.9994553223040548</v>
      </c>
      <c r="BN44" s="42">
        <f t="shared" si="61"/>
        <v>15.671991024817341</v>
      </c>
      <c r="BO44" s="42">
        <f t="shared" si="61"/>
        <v>22.352581552641293</v>
      </c>
      <c r="BP44" s="42">
        <f t="shared" si="61"/>
        <v>27.840738812156186</v>
      </c>
      <c r="BQ44" s="42">
        <f t="shared" si="61"/>
        <v>31.823667622515618</v>
      </c>
      <c r="BR44" s="42">
        <f t="shared" si="61"/>
        <v>34.752955770272408</v>
      </c>
      <c r="BS44" s="42">
        <f t="shared" si="61"/>
        <v>33.264070803514159</v>
      </c>
      <c r="BT44" s="42">
        <f t="shared" si="61"/>
        <v>33.110213207982852</v>
      </c>
      <c r="BU44" s="42">
        <f t="shared" si="61"/>
        <v>30.668509709860924</v>
      </c>
      <c r="BV44" s="42">
        <f t="shared" si="61"/>
        <v>13.174496567590548</v>
      </c>
      <c r="BW44" s="42">
        <f t="shared" si="61"/>
        <v>4.7596638809746388</v>
      </c>
      <c r="BX44" s="42">
        <f t="shared" si="61"/>
        <v>0.68792196511643056</v>
      </c>
      <c r="BY44" s="42">
        <f t="shared" si="61"/>
        <v>0.61749370813288351</v>
      </c>
      <c r="BZ44" s="42">
        <f t="shared" si="61"/>
        <v>6.0858513889199592</v>
      </c>
      <c r="CA44" s="42">
        <f t="shared" si="61"/>
        <v>11.915967843978045</v>
      </c>
      <c r="CB44" s="42">
        <f t="shared" si="61"/>
        <v>17.986934377144127</v>
      </c>
      <c r="CC44" s="42">
        <f t="shared" si="61"/>
        <v>27.237203566001501</v>
      </c>
      <c r="CD44" s="42">
        <f t="shared" si="61"/>
        <v>29.546157111631135</v>
      </c>
      <c r="CE44" s="42">
        <f t="shared" si="61"/>
        <v>30.433743662505979</v>
      </c>
      <c r="CF44" s="42">
        <f t="shared" si="61"/>
        <v>34.02471136654772</v>
      </c>
      <c r="CG44" s="42">
        <f t="shared" si="61"/>
        <v>26.903189215725835</v>
      </c>
      <c r="CH44" s="42">
        <f t="shared" si="61"/>
        <v>21.471232950720466</v>
      </c>
      <c r="CI44" s="42">
        <f t="shared" si="61"/>
        <v>15.940171140882978</v>
      </c>
      <c r="CJ44" s="42">
        <f t="shared" si="61"/>
        <v>14.024456860135611</v>
      </c>
      <c r="CK44" s="42">
        <f t="shared" si="61"/>
        <v>19.733160732833408</v>
      </c>
      <c r="CL44" s="42">
        <f t="shared" si="61"/>
        <v>25.842712258802063</v>
      </c>
      <c r="CM44" s="42">
        <f t="shared" si="61"/>
        <v>32.873258608217839</v>
      </c>
      <c r="CN44" s="42">
        <f t="shared" si="61"/>
        <v>35.646261676600062</v>
      </c>
      <c r="CO44" s="42">
        <f t="shared" si="61"/>
        <v>40.319670001942782</v>
      </c>
      <c r="CP44" s="42">
        <f t="shared" si="61"/>
        <v>42.853928100469659</v>
      </c>
      <c r="CQ44" s="42">
        <f t="shared" ref="CQ44:DV44" si="62">CQ41-MIN($C41:$ED41)</f>
        <v>45.569915775033152</v>
      </c>
      <c r="CR44" s="42">
        <f t="shared" si="62"/>
        <v>40.172519990137559</v>
      </c>
      <c r="CS44" s="42">
        <f t="shared" si="62"/>
        <v>33.642545991932408</v>
      </c>
      <c r="CT44" s="42">
        <f t="shared" si="62"/>
        <v>26.179183463370276</v>
      </c>
      <c r="CU44" s="42">
        <f t="shared" si="62"/>
        <v>16.125436268414763</v>
      </c>
      <c r="CV44" s="42">
        <f t="shared" si="62"/>
        <v>12.713780766062126</v>
      </c>
      <c r="CW44" s="42">
        <f t="shared" si="62"/>
        <v>9.8327208030052837</v>
      </c>
      <c r="CX44" s="42">
        <f t="shared" si="62"/>
        <v>13.962914387458056</v>
      </c>
      <c r="CY44" s="42">
        <f t="shared" si="62"/>
        <v>19.334424577921734</v>
      </c>
      <c r="CZ44" s="42">
        <f t="shared" si="62"/>
        <v>25.963349666323676</v>
      </c>
      <c r="DA44" s="42">
        <f t="shared" si="62"/>
        <v>26.791551928113396</v>
      </c>
      <c r="DB44" s="42">
        <f t="shared" si="62"/>
        <v>31.152281397984165</v>
      </c>
      <c r="DC44" s="42">
        <f t="shared" si="62"/>
        <v>30.310497838412747</v>
      </c>
      <c r="DD44" s="42">
        <f t="shared" si="62"/>
        <v>20.651793859643458</v>
      </c>
      <c r="DE44" s="42">
        <f t="shared" si="62"/>
        <v>15.294050268174484</v>
      </c>
      <c r="DF44" s="42">
        <f t="shared" si="62"/>
        <v>8.3618685357807472</v>
      </c>
      <c r="DG44" s="42">
        <f t="shared" si="62"/>
        <v>0.97889594398025537</v>
      </c>
      <c r="DH44" s="58">
        <f t="shared" si="62"/>
        <v>0</v>
      </c>
      <c r="DI44" s="42">
        <f t="shared" si="62"/>
        <v>2.8374904101503056</v>
      </c>
      <c r="DJ44" s="42">
        <f t="shared" si="62"/>
        <v>8.1291956410895736</v>
      </c>
      <c r="DK44" s="42">
        <f t="shared" si="62"/>
        <v>16.935555673079666</v>
      </c>
      <c r="DL44" s="42">
        <f t="shared" si="62"/>
        <v>25.556380877756968</v>
      </c>
      <c r="DM44" s="42">
        <f t="shared" si="62"/>
        <v>31.238240646130553</v>
      </c>
      <c r="DN44" s="42">
        <f t="shared" si="62"/>
        <v>37.42251095727508</v>
      </c>
      <c r="DO44" s="42">
        <f t="shared" si="62"/>
        <v>36.590018935799478</v>
      </c>
      <c r="DP44" s="42">
        <f t="shared" si="62"/>
        <v>30.883907315509322</v>
      </c>
      <c r="DQ44" s="42">
        <f t="shared" si="62"/>
        <v>31.03714283424647</v>
      </c>
      <c r="DR44" s="42">
        <f t="shared" si="62"/>
        <v>23.321012409682925</v>
      </c>
      <c r="DS44" s="42">
        <f t="shared" si="62"/>
        <v>18.269681939348846</v>
      </c>
      <c r="DT44" s="42">
        <f t="shared" si="62"/>
        <v>10.836660461984167</v>
      </c>
      <c r="DU44" s="42">
        <f t="shared" si="62"/>
        <v>18.629024235260911</v>
      </c>
      <c r="DV44" s="42">
        <f t="shared" si="62"/>
        <v>22.863738866747855</v>
      </c>
      <c r="DW44" s="42">
        <f>DW41-MIN($C41:$ED41)</f>
        <v>31.30792020431576</v>
      </c>
      <c r="DX44" s="42">
        <f t="shared" ref="DX44:ED44" si="63">DX41-MIN($C41:$ED41)</f>
        <v>35.881026728976224</v>
      </c>
      <c r="DY44" s="42">
        <f t="shared" si="63"/>
        <v>41.212570405787872</v>
      </c>
      <c r="DZ44" s="42">
        <f>DZ41-MIN($C41:$ED41)</f>
        <v>44.144519920695316</v>
      </c>
      <c r="EA44" s="42">
        <f t="shared" si="63"/>
        <v>40.117034518420098</v>
      </c>
      <c r="EB44" s="42">
        <f t="shared" si="63"/>
        <v>45.189531586011626</v>
      </c>
      <c r="EC44" s="42">
        <f t="shared" si="63"/>
        <v>39.188719079653367</v>
      </c>
      <c r="ED44" s="42">
        <f t="shared" si="63"/>
        <v>29.581055160531914</v>
      </c>
      <c r="EE44" s="42">
        <f t="shared" ref="EE44:FF44" si="64">EE41-MIN($C41:$ED41)</f>
        <v>18.115240698493285</v>
      </c>
      <c r="EF44" s="42">
        <f t="shared" si="64"/>
        <v>12.573119270203367</v>
      </c>
      <c r="EG44" s="42">
        <f t="shared" si="64"/>
        <v>20.635200567430321</v>
      </c>
      <c r="EH44" s="42">
        <f t="shared" si="64"/>
        <v>27.949274365228565</v>
      </c>
      <c r="EI44" s="42">
        <f t="shared" si="64"/>
        <v>26.661203854686757</v>
      </c>
      <c r="EJ44" s="42">
        <f t="shared" si="64"/>
        <v>35.577165879569165</v>
      </c>
      <c r="EK44" s="42">
        <f t="shared" si="64"/>
        <v>36.066986134090683</v>
      </c>
      <c r="EL44" s="42">
        <f t="shared" si="64"/>
        <v>38.77483111117823</v>
      </c>
      <c r="EM44" s="149">
        <f t="shared" si="64"/>
        <v>44.052132589874219</v>
      </c>
      <c r="EN44" s="162">
        <f t="shared" si="64"/>
        <v>33.072169487793673</v>
      </c>
      <c r="EO44" s="162">
        <f t="shared" si="64"/>
        <v>31.455395569240689</v>
      </c>
      <c r="EP44" s="180">
        <f t="shared" si="64"/>
        <v>17.831317682691601</v>
      </c>
      <c r="EQ44" s="180">
        <f t="shared" si="64"/>
        <v>7.4896443293580184</v>
      </c>
      <c r="ER44" s="190">
        <f t="shared" si="64"/>
        <v>5.5800516467529278</v>
      </c>
      <c r="ES44" s="190">
        <f t="shared" si="64"/>
        <v>3.1304131601084784</v>
      </c>
      <c r="ET44" s="190">
        <f t="shared" si="64"/>
        <v>5.1834616565087508</v>
      </c>
      <c r="EU44" s="190">
        <f t="shared" si="64"/>
        <v>10.494953419983261</v>
      </c>
      <c r="EV44" s="190">
        <f t="shared" si="64"/>
        <v>18.363731542226606</v>
      </c>
      <c r="EW44" s="202">
        <f t="shared" si="64"/>
        <v>21.722915883247669</v>
      </c>
      <c r="EX44" s="202">
        <f t="shared" si="64"/>
        <v>29.198793727629837</v>
      </c>
      <c r="EY44" s="202">
        <f t="shared" si="64"/>
        <v>23.096163102737275</v>
      </c>
      <c r="EZ44" s="202">
        <f t="shared" si="64"/>
        <v>18.70493033465981</v>
      </c>
      <c r="FA44" s="215">
        <f t="shared" si="64"/>
        <v>17.702839713322607</v>
      </c>
      <c r="FB44" s="215">
        <f t="shared" si="64"/>
        <v>12.172778899667904</v>
      </c>
      <c r="FC44" s="225">
        <f t="shared" si="64"/>
        <v>4.9591564601391198</v>
      </c>
      <c r="FD44" s="225">
        <f t="shared" si="64"/>
        <v>3.6055390737545956</v>
      </c>
      <c r="FE44" s="237">
        <f t="shared" si="64"/>
        <v>1.8170508838142254</v>
      </c>
      <c r="FF44" s="237">
        <f t="shared" si="64"/>
        <v>3.5221695021870367</v>
      </c>
      <c r="FG44" s="237">
        <f t="shared" ref="FG44:FH44" si="65">FG41-MIN($C41:$ED41)</f>
        <v>8.3579532054864032</v>
      </c>
      <c r="FH44" s="237">
        <f t="shared" si="65"/>
        <v>15.385054388850115</v>
      </c>
      <c r="FI44" s="237">
        <f t="shared" ref="FI44:FJ44" si="66">FI41-MIN($C41:$ED41)</f>
        <v>14.748237241523245</v>
      </c>
      <c r="FJ44" s="237">
        <f t="shared" si="66"/>
        <v>17.774651813244883</v>
      </c>
      <c r="FK44" s="43">
        <f t="shared" ref="FK44" si="67">FK41-MIN($C41:$ED41)</f>
        <v>25.448116214550605</v>
      </c>
      <c r="FL44" s="43">
        <f t="shared" ref="FL44:FN44" si="68">FL41-MIN($C41:$ED41)</f>
        <v>22.862409784095046</v>
      </c>
      <c r="FM44" s="43">
        <f t="shared" si="68"/>
        <v>18.170800294468894</v>
      </c>
      <c r="FN44" s="43">
        <f t="shared" si="68"/>
        <v>11.719777805269633</v>
      </c>
      <c r="FO44" s="43">
        <f t="shared" ref="FO44:FP44" si="69">FO41-MIN($C41:$ED41)</f>
        <v>8.413200237838101</v>
      </c>
      <c r="FP44" s="43">
        <f t="shared" si="69"/>
        <v>7.1026514640526592</v>
      </c>
      <c r="FQ44" s="237">
        <f t="shared" ref="FQ44:FR44" si="70">FQ41-MIN($C41:$ED41)</f>
        <v>10.858931954020282</v>
      </c>
      <c r="FR44" s="43">
        <f t="shared" si="70"/>
        <v>13.274107841717271</v>
      </c>
      <c r="FS44" s="43">
        <f t="shared" ref="FS44:FT44" si="71">FS41-MIN($C41:$ED41)</f>
        <v>19.190858910329712</v>
      </c>
      <c r="FT44" s="43">
        <f t="shared" si="71"/>
        <v>21.596320376682929</v>
      </c>
      <c r="FU44" s="43">
        <f t="shared" ref="FU44:FV44" si="72">FU41-MIN($C41:$ED41)</f>
        <v>24.68669067768904</v>
      </c>
      <c r="FV44" s="43">
        <f t="shared" si="72"/>
        <v>32.842567386326152</v>
      </c>
      <c r="FW44" s="43">
        <f t="shared" ref="FW44:FX44" si="73">FW41-MIN($C41:$ED41)</f>
        <v>33.026512445479256</v>
      </c>
      <c r="FX44" s="43">
        <f t="shared" si="73"/>
        <v>28.457699335613743</v>
      </c>
      <c r="FY44" s="265">
        <f t="shared" ref="FY44:GB44" si="74">FY41-MIN($C41:$ED41)</f>
        <v>21.282126663151924</v>
      </c>
      <c r="FZ44" s="286">
        <f t="shared" ref="FZ44" si="75">FZ41-MIN($C41:$ED41)</f>
        <v>20.280103667382019</v>
      </c>
      <c r="GA44" s="286">
        <f t="shared" si="74"/>
        <v>21.271211078780691</v>
      </c>
      <c r="GB44" s="286">
        <f t="shared" si="74"/>
        <v>12.139985949592312</v>
      </c>
      <c r="GC44" s="286">
        <f t="shared" ref="GC44:GD44" si="76">GC41-MIN($C41:$ED41)</f>
        <v>10.406278008228469</v>
      </c>
      <c r="GD44" s="286">
        <f t="shared" si="76"/>
        <v>10.126293610830761</v>
      </c>
      <c r="GE44" s="286">
        <f t="shared" ref="GE44" si="77">GE41-MIN($C41:$ED41)</f>
        <v>13.665913492311052</v>
      </c>
      <c r="GF44" s="286">
        <f t="shared" ref="GF44" si="78">GF41-MIN($C41:$ED41)</f>
        <v>18.307951429738051</v>
      </c>
      <c r="GG44" s="286">
        <f t="shared" ref="GG44:GH44" si="79">GG41-MIN($C41:$ED41)</f>
        <v>21.81085099623628</v>
      </c>
      <c r="GH44" s="286">
        <f t="shared" si="79"/>
        <v>21.446878298548253</v>
      </c>
      <c r="GI44" s="286">
        <f t="shared" ref="GI44" si="80">GI41-MIN($C41:$ED41)</f>
        <v>25.22945039746195</v>
      </c>
      <c r="GJ44" s="286">
        <f t="shared" ref="GJ44:GK44" si="81">GJ41-MIN($C41:$ED41)</f>
        <v>16.746844838757273</v>
      </c>
      <c r="GK44" s="286">
        <f t="shared" si="81"/>
        <v>14.91953684756788</v>
      </c>
      <c r="GL44" s="286">
        <f t="shared" ref="GL44" si="82">GL41-MIN($C41:$ED41)</f>
        <v>12.033501168266913</v>
      </c>
    </row>
    <row r="45" spans="1:194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83">DN41-DN59</f>
        <v>0</v>
      </c>
      <c r="DO45" s="50">
        <f t="shared" si="83"/>
        <v>0</v>
      </c>
      <c r="DP45" s="50">
        <f t="shared" si="83"/>
        <v>0</v>
      </c>
      <c r="DQ45" s="50">
        <f t="shared" si="83"/>
        <v>0</v>
      </c>
      <c r="DR45" s="50">
        <f t="shared" si="83"/>
        <v>0</v>
      </c>
      <c r="DS45" s="50">
        <f t="shared" si="83"/>
        <v>0</v>
      </c>
      <c r="DT45" s="50">
        <f t="shared" si="83"/>
        <v>0</v>
      </c>
      <c r="DU45" s="50">
        <f t="shared" si="83"/>
        <v>0</v>
      </c>
      <c r="DV45" s="50">
        <f t="shared" si="83"/>
        <v>0</v>
      </c>
      <c r="DW45" s="50">
        <f t="shared" si="83"/>
        <v>0</v>
      </c>
      <c r="DX45" s="50">
        <f t="shared" si="83"/>
        <v>0</v>
      </c>
      <c r="DY45" s="50">
        <f t="shared" si="83"/>
        <v>0</v>
      </c>
      <c r="DZ45" s="50">
        <f>DZ41-DZ59</f>
        <v>0</v>
      </c>
      <c r="EA45" s="50">
        <f t="shared" si="83"/>
        <v>0</v>
      </c>
      <c r="EB45" s="50">
        <f t="shared" si="83"/>
        <v>0</v>
      </c>
      <c r="EC45" s="50">
        <f t="shared" si="83"/>
        <v>0</v>
      </c>
      <c r="ED45" s="50">
        <f t="shared" si="83"/>
        <v>0</v>
      </c>
      <c r="EE45" s="50">
        <f t="shared" si="83"/>
        <v>0</v>
      </c>
      <c r="EF45" s="50">
        <f t="shared" si="83"/>
        <v>0</v>
      </c>
      <c r="EG45" s="50">
        <f t="shared" si="83"/>
        <v>0</v>
      </c>
      <c r="EH45" s="50">
        <f t="shared" si="83"/>
        <v>0</v>
      </c>
      <c r="EI45" s="50">
        <f t="shared" si="83"/>
        <v>0</v>
      </c>
      <c r="EJ45" s="50">
        <f t="shared" si="83"/>
        <v>0</v>
      </c>
      <c r="EK45" s="50">
        <f t="shared" si="83"/>
        <v>0</v>
      </c>
      <c r="EL45" s="50">
        <f t="shared" si="83"/>
        <v>0</v>
      </c>
      <c r="EM45" s="135">
        <f t="shared" si="83"/>
        <v>0</v>
      </c>
      <c r="EN45" s="163">
        <f t="shared" si="83"/>
        <v>0</v>
      </c>
      <c r="EO45" s="163">
        <f t="shared" ref="EO45:FF45" si="84">EO41-EO59</f>
        <v>0</v>
      </c>
      <c r="EP45" s="181">
        <f t="shared" si="84"/>
        <v>0</v>
      </c>
      <c r="EQ45" s="181">
        <f t="shared" si="84"/>
        <v>0</v>
      </c>
      <c r="ER45" s="191">
        <f t="shared" si="84"/>
        <v>0</v>
      </c>
      <c r="ES45" s="191">
        <f t="shared" si="84"/>
        <v>0</v>
      </c>
      <c r="ET45" s="191">
        <f t="shared" si="84"/>
        <v>0</v>
      </c>
      <c r="EU45" s="191">
        <f t="shared" si="84"/>
        <v>0</v>
      </c>
      <c r="EV45" s="191">
        <f t="shared" si="84"/>
        <v>0</v>
      </c>
      <c r="EW45" s="203">
        <f t="shared" si="84"/>
        <v>0</v>
      </c>
      <c r="EX45" s="203">
        <f t="shared" si="84"/>
        <v>0</v>
      </c>
      <c r="EY45" s="203">
        <f t="shared" si="84"/>
        <v>0</v>
      </c>
      <c r="EZ45" s="203">
        <f t="shared" si="84"/>
        <v>0</v>
      </c>
      <c r="FA45" s="216">
        <f t="shared" si="84"/>
        <v>0</v>
      </c>
      <c r="FB45" s="216">
        <f t="shared" si="84"/>
        <v>0</v>
      </c>
      <c r="FC45" s="226">
        <f t="shared" si="84"/>
        <v>0</v>
      </c>
      <c r="FD45" s="226">
        <f t="shared" si="84"/>
        <v>0</v>
      </c>
      <c r="FE45" s="238">
        <f t="shared" si="84"/>
        <v>0</v>
      </c>
      <c r="FF45" s="238">
        <f t="shared" si="84"/>
        <v>0</v>
      </c>
      <c r="FG45" s="238">
        <f t="shared" ref="FG45:FH45" si="85">FG41-FG59</f>
        <v>0</v>
      </c>
      <c r="FH45" s="238">
        <f t="shared" si="85"/>
        <v>0</v>
      </c>
      <c r="FI45" s="238">
        <f t="shared" ref="FI45:FJ45" si="86">FI41-FI59</f>
        <v>0</v>
      </c>
      <c r="FJ45" s="238">
        <f t="shared" si="86"/>
        <v>0</v>
      </c>
      <c r="FK45" s="273">
        <f t="shared" ref="FK45" si="87">FK41-FK59</f>
        <v>0</v>
      </c>
      <c r="FL45" s="273">
        <f t="shared" ref="FL45:FP45" si="88">FL41-FL59</f>
        <v>0</v>
      </c>
      <c r="FM45" s="273">
        <f t="shared" si="88"/>
        <v>0</v>
      </c>
      <c r="FN45" s="273">
        <f t="shared" si="88"/>
        <v>0.39289257877262784</v>
      </c>
      <c r="FO45" s="273">
        <f t="shared" si="88"/>
        <v>0.54414171428168956</v>
      </c>
      <c r="FP45" s="273">
        <f t="shared" si="88"/>
        <v>0.53087620200085439</v>
      </c>
      <c r="FQ45" s="238">
        <f t="shared" ref="FQ45:FR45" si="89">FQ41-FQ59</f>
        <v>0.63415580859035359</v>
      </c>
      <c r="FR45" s="273">
        <f t="shared" si="89"/>
        <v>0.63264178612318744</v>
      </c>
      <c r="FS45" s="273">
        <f t="shared" ref="FS45:FT45" si="90">FS41-FS59</f>
        <v>0.77632822570446791</v>
      </c>
      <c r="FT45" s="273">
        <f t="shared" si="90"/>
        <v>0.79898634093247978</v>
      </c>
      <c r="FU45" s="273">
        <f t="shared" ref="FU45" si="91">FU41-FU59</f>
        <v>0.88762505783646617</v>
      </c>
      <c r="FV45" s="273">
        <f>FV41-FV59</f>
        <v>1.0491544034919613</v>
      </c>
      <c r="FW45" s="273">
        <f t="shared" ref="FW45:FX45" si="92">FW41-FW59</f>
        <v>0.89620700222097582</v>
      </c>
      <c r="FX45" s="273">
        <f t="shared" si="92"/>
        <v>3.3191765230128993</v>
      </c>
      <c r="FY45" s="266">
        <f t="shared" ref="FY45:GA45" si="93">FY41-FY59</f>
        <v>1.0316625190957822</v>
      </c>
      <c r="FZ45" s="289">
        <f t="shared" si="93"/>
        <v>2.1342682567689977</v>
      </c>
      <c r="GA45" s="289">
        <f t="shared" si="93"/>
        <v>4.330968653127627</v>
      </c>
      <c r="GB45" s="289">
        <f>GB41-GB59</f>
        <v>-2.3352434451082438</v>
      </c>
      <c r="GC45" s="289">
        <f>GC41-GC59</f>
        <v>-5.6651971573330933</v>
      </c>
      <c r="GD45" s="289">
        <f>GD41-GD59</f>
        <v>-9.2516854570717655</v>
      </c>
      <c r="GE45" s="289">
        <f>GE41-GE59</f>
        <v>-11.920039079132216</v>
      </c>
      <c r="GF45" s="289">
        <f>GF41-GF59</f>
        <v>-14.658633136310556</v>
      </c>
      <c r="GG45" s="289">
        <f t="shared" ref="GG45:GI45" si="94">GG41-GG59</f>
        <v>-13.223573464880147</v>
      </c>
      <c r="GH45" s="289">
        <f t="shared" si="94"/>
        <v>-10.321674096709025</v>
      </c>
      <c r="GI45" s="289">
        <f t="shared" si="94"/>
        <v>-9.3530873778029147</v>
      </c>
      <c r="GJ45" s="289">
        <f t="shared" ref="GJ45:GL45" si="95">GJ41-GJ59</f>
        <v>-6.2377785199322275</v>
      </c>
      <c r="GK45" s="289">
        <f t="shared" si="95"/>
        <v>-3.537455910575666</v>
      </c>
      <c r="GL45" s="289">
        <f t="shared" si="95"/>
        <v>28.189620481086656</v>
      </c>
    </row>
    <row r="46" spans="1:194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3"/>
      <c r="EN46" s="163"/>
      <c r="EO46" s="163"/>
      <c r="EP46" s="181"/>
      <c r="EQ46" s="181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46"/>
      <c r="FL46" s="46"/>
      <c r="FM46" s="46"/>
      <c r="FN46" s="46"/>
      <c r="FO46" s="46"/>
      <c r="FP46" s="46"/>
      <c r="FQ46" s="137"/>
      <c r="FR46" s="46"/>
      <c r="FS46" s="46"/>
      <c r="FT46" s="46"/>
      <c r="FU46" s="46"/>
      <c r="FV46" s="46"/>
      <c r="FW46" s="46"/>
      <c r="FX46" s="46"/>
      <c r="FY46" s="267"/>
      <c r="FZ46" s="290"/>
      <c r="GA46" s="290"/>
      <c r="GB46" s="290"/>
      <c r="GC46" s="290"/>
      <c r="GD46" s="290"/>
      <c r="GE46" s="290"/>
      <c r="GF46" s="290"/>
      <c r="GG46" s="290"/>
      <c r="GH46" s="290"/>
      <c r="GI46" s="290"/>
      <c r="GJ46" s="290"/>
      <c r="GK46" s="290"/>
      <c r="GL46" s="290"/>
    </row>
    <row r="47" spans="1:194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3"/>
      <c r="EN47" s="163"/>
      <c r="EO47" s="163"/>
      <c r="EP47" s="181"/>
      <c r="EQ47" s="181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267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</row>
    <row r="49" spans="1:193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8"/>
      <c r="FL49" s="8"/>
      <c r="FM49" s="8"/>
      <c r="FN49" s="8"/>
      <c r="FO49" s="8"/>
      <c r="FP49" s="8"/>
      <c r="FQ49" s="150"/>
      <c r="FR49" s="8"/>
      <c r="FS49" s="8"/>
      <c r="FT49" s="8"/>
      <c r="FU49" s="269"/>
      <c r="FV49" s="269"/>
      <c r="FW49" s="269"/>
      <c r="FX49" s="269"/>
      <c r="FY49" s="294"/>
      <c r="GA49" s="294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1626693.3975076429</v>
      </c>
      <c r="D51" s="8">
        <f t="shared" ref="D51:BO51" si="96">D52+D53</f>
        <v>1524183.4147160898</v>
      </c>
      <c r="E51" s="8">
        <f t="shared" si="96"/>
        <v>1369040.4666988906</v>
      </c>
      <c r="F51" s="8">
        <f t="shared" si="96"/>
        <v>1089322.5243058691</v>
      </c>
      <c r="G51" s="8">
        <f t="shared" si="96"/>
        <v>1138244.0748613579</v>
      </c>
      <c r="H51" s="8">
        <f t="shared" si="96"/>
        <v>1023104.1604045024</v>
      </c>
      <c r="I51" s="8">
        <f t="shared" si="96"/>
        <v>1026761.5766356143</v>
      </c>
      <c r="J51" s="8">
        <f t="shared" si="96"/>
        <v>1131007.5121917359</v>
      </c>
      <c r="K51" s="8">
        <f t="shared" si="96"/>
        <v>1164730.3730097329</v>
      </c>
      <c r="L51" s="8">
        <f t="shared" si="96"/>
        <v>1140969.5108462339</v>
      </c>
      <c r="M51" s="8">
        <f t="shared" si="96"/>
        <v>1298705.423987844</v>
      </c>
      <c r="N51" s="8">
        <f t="shared" si="96"/>
        <v>1628236.5309781721</v>
      </c>
      <c r="O51" s="8">
        <f t="shared" si="96"/>
        <v>1382353.5972958764</v>
      </c>
      <c r="P51" s="8">
        <f t="shared" si="96"/>
        <v>1537111.4402801967</v>
      </c>
      <c r="Q51" s="8">
        <f t="shared" si="96"/>
        <v>1381344.8330447057</v>
      </c>
      <c r="R51" s="8">
        <f t="shared" si="96"/>
        <v>1154125.620071644</v>
      </c>
      <c r="S51" s="8">
        <f t="shared" si="96"/>
        <v>1166795.7587554276</v>
      </c>
      <c r="T51" s="8">
        <f t="shared" si="96"/>
        <v>1110364.6492036374</v>
      </c>
      <c r="U51" s="8">
        <f t="shared" si="96"/>
        <v>1073454.98528446</v>
      </c>
      <c r="V51" s="8">
        <f t="shared" si="96"/>
        <v>1122031.6353184329</v>
      </c>
      <c r="W51" s="8">
        <f t="shared" si="96"/>
        <v>1176309.0547132716</v>
      </c>
      <c r="X51" s="8">
        <f t="shared" si="96"/>
        <v>1284944.0314560272</v>
      </c>
      <c r="Y51" s="8">
        <f t="shared" si="96"/>
        <v>1331280.4903609247</v>
      </c>
      <c r="Z51" s="8">
        <f t="shared" si="96"/>
        <v>1444611.9182742569</v>
      </c>
      <c r="AA51" s="8">
        <f t="shared" si="96"/>
        <v>1708707.8792313377</v>
      </c>
      <c r="AB51" s="8">
        <f t="shared" si="96"/>
        <v>1719738.1173077149</v>
      </c>
      <c r="AC51" s="8">
        <f t="shared" si="96"/>
        <v>1332895.1653084005</v>
      </c>
      <c r="AD51" s="8">
        <f t="shared" si="96"/>
        <v>1179223.4890988087</v>
      </c>
      <c r="AE51" s="8">
        <f t="shared" si="96"/>
        <v>1122032.9908408883</v>
      </c>
      <c r="AF51" s="8">
        <f t="shared" si="96"/>
        <v>1108431.2326177787</v>
      </c>
      <c r="AG51" s="8">
        <f t="shared" si="96"/>
        <v>1177014.0883066244</v>
      </c>
      <c r="AH51" s="8">
        <f t="shared" si="96"/>
        <v>1225745.6688672209</v>
      </c>
      <c r="AI51" s="8">
        <f t="shared" si="96"/>
        <v>1285302.6718757281</v>
      </c>
      <c r="AJ51" s="8">
        <f t="shared" si="96"/>
        <v>1298271.4417781117</v>
      </c>
      <c r="AK51" s="8">
        <f t="shared" si="96"/>
        <v>1480957.6892898576</v>
      </c>
      <c r="AL51" s="8">
        <f t="shared" si="96"/>
        <v>1517730.4949908971</v>
      </c>
      <c r="AM51" s="8">
        <f t="shared" si="96"/>
        <v>1606035.8000740847</v>
      </c>
      <c r="AN51" s="8">
        <f t="shared" si="96"/>
        <v>1522750.1341504306</v>
      </c>
      <c r="AO51" s="8">
        <f t="shared" si="96"/>
        <v>1331518.1601364324</v>
      </c>
      <c r="AP51" s="8">
        <f t="shared" si="96"/>
        <v>1183851.2437359581</v>
      </c>
      <c r="AQ51" s="8">
        <f t="shared" si="96"/>
        <v>1089731.4746492852</v>
      </c>
      <c r="AR51" s="8">
        <f t="shared" si="96"/>
        <v>1113169.3940854887</v>
      </c>
      <c r="AS51" s="8">
        <f t="shared" si="96"/>
        <v>1098574.737531573</v>
      </c>
      <c r="AT51" s="8">
        <f t="shared" si="96"/>
        <v>1088123.7010679776</v>
      </c>
      <c r="AU51" s="8">
        <f t="shared" si="96"/>
        <v>912079.71970002877</v>
      </c>
      <c r="AV51" s="8">
        <f t="shared" si="96"/>
        <v>1178974.6964221948</v>
      </c>
      <c r="AW51" s="8">
        <f t="shared" si="96"/>
        <v>1143416.3786395458</v>
      </c>
      <c r="AX51" s="8">
        <f t="shared" si="96"/>
        <v>1165446.4187924706</v>
      </c>
      <c r="AY51" s="8">
        <f t="shared" si="96"/>
        <v>1376325.7328108866</v>
      </c>
      <c r="AZ51" s="8">
        <f t="shared" si="96"/>
        <v>1284617.4384813947</v>
      </c>
      <c r="BA51" s="8">
        <f t="shared" si="96"/>
        <v>1223736.1951211428</v>
      </c>
      <c r="BB51" s="8">
        <f t="shared" si="96"/>
        <v>1075159.8190682142</v>
      </c>
      <c r="BC51" s="8">
        <f t="shared" si="96"/>
        <v>979544.82884212816</v>
      </c>
      <c r="BD51" s="8">
        <f t="shared" si="96"/>
        <v>1048243.1097876176</v>
      </c>
      <c r="BE51" s="8">
        <f t="shared" si="96"/>
        <v>1063813.0893692065</v>
      </c>
      <c r="BF51" s="8">
        <f t="shared" si="96"/>
        <v>1219692.0501167302</v>
      </c>
      <c r="BG51" s="8">
        <f t="shared" si="96"/>
        <v>1178832.3163828419</v>
      </c>
      <c r="BH51" s="8">
        <f t="shared" si="96"/>
        <v>1350641.3549158624</v>
      </c>
      <c r="BI51" s="8">
        <f t="shared" si="96"/>
        <v>1488007.6831664913</v>
      </c>
      <c r="BJ51" s="8">
        <f t="shared" si="96"/>
        <v>1559287.7228517409</v>
      </c>
      <c r="BK51" s="8">
        <f t="shared" si="96"/>
        <v>1600804.9239665568</v>
      </c>
      <c r="BL51" s="8">
        <f t="shared" si="96"/>
        <v>1509625.8413230907</v>
      </c>
      <c r="BM51" s="8">
        <f t="shared" si="96"/>
        <v>1256794.3038523865</v>
      </c>
      <c r="BN51" s="8">
        <f t="shared" si="96"/>
        <v>1098871.3947821676</v>
      </c>
      <c r="BO51" s="8">
        <f t="shared" si="96"/>
        <v>1093830.7201575781</v>
      </c>
      <c r="BP51" s="8">
        <f t="shared" ref="BP51:EA51" si="97">BP52+BP53</f>
        <v>1114352.2989921868</v>
      </c>
      <c r="BQ51" s="8">
        <f t="shared" si="97"/>
        <v>1136916.2617065865</v>
      </c>
      <c r="BR51" s="8">
        <f t="shared" si="97"/>
        <v>1155020.001915708</v>
      </c>
      <c r="BS51" s="8">
        <f t="shared" si="97"/>
        <v>1241759.6908377171</v>
      </c>
      <c r="BT51" s="8">
        <f t="shared" si="97"/>
        <v>1246530.7819304175</v>
      </c>
      <c r="BU51" s="8">
        <f t="shared" si="97"/>
        <v>1307025.8382689119</v>
      </c>
      <c r="BV51" s="8">
        <f t="shared" si="97"/>
        <v>1678825.981724022</v>
      </c>
      <c r="BW51" s="8">
        <f t="shared" si="97"/>
        <v>1656452.434938191</v>
      </c>
      <c r="BX51" s="8">
        <f t="shared" si="97"/>
        <v>1581033.8837677664</v>
      </c>
      <c r="BY51" s="8">
        <f t="shared" si="97"/>
        <v>1446200.0506210746</v>
      </c>
      <c r="BZ51" s="8">
        <f t="shared" si="97"/>
        <v>1264141.5806649167</v>
      </c>
      <c r="CA51" s="8">
        <f t="shared" si="97"/>
        <v>1193890.5651297176</v>
      </c>
      <c r="CB51" s="8">
        <f t="shared" si="97"/>
        <v>1175348.8825106453</v>
      </c>
      <c r="CC51" s="8">
        <f t="shared" si="97"/>
        <v>1085074.7736348289</v>
      </c>
      <c r="CD51" s="8">
        <f t="shared" si="97"/>
        <v>1138367.8028818255</v>
      </c>
      <c r="CE51" s="8">
        <f t="shared" si="97"/>
        <v>1232027.6629789488</v>
      </c>
      <c r="CF51" s="8">
        <f t="shared" si="97"/>
        <v>1190095.88305908</v>
      </c>
      <c r="CG51" s="8">
        <f t="shared" si="97"/>
        <v>1370737.292747549</v>
      </c>
      <c r="CH51" s="8">
        <f t="shared" si="97"/>
        <v>1461117.9552293941</v>
      </c>
      <c r="CI51" s="8">
        <f t="shared" si="97"/>
        <v>1480389.1455474577</v>
      </c>
      <c r="CJ51" s="8">
        <f t="shared" si="97"/>
        <v>1469539.0657925499</v>
      </c>
      <c r="CK51" s="8">
        <f t="shared" si="97"/>
        <v>1255918.2001606992</v>
      </c>
      <c r="CL51" s="8">
        <f t="shared" si="97"/>
        <v>1193747.4954392873</v>
      </c>
      <c r="CM51" s="8">
        <f t="shared" si="97"/>
        <v>1145619.2670945334</v>
      </c>
      <c r="CN51" s="8">
        <f t="shared" si="97"/>
        <v>1192802.3156429834</v>
      </c>
      <c r="CO51" s="8">
        <f t="shared" si="97"/>
        <v>1217087.9032235623</v>
      </c>
      <c r="CP51" s="8">
        <f t="shared" si="97"/>
        <v>1238162.0283793497</v>
      </c>
      <c r="CQ51" s="8">
        <f t="shared" si="97"/>
        <v>1234487.1963920367</v>
      </c>
      <c r="CR51" s="8">
        <f t="shared" si="97"/>
        <v>1325063.0749051552</v>
      </c>
      <c r="CS51" s="8">
        <f t="shared" si="97"/>
        <v>1464557.3240502134</v>
      </c>
      <c r="CT51" s="8">
        <f t="shared" si="97"/>
        <v>1606011.8988505052</v>
      </c>
      <c r="CU51" s="8">
        <f t="shared" si="97"/>
        <v>1730864.5445971177</v>
      </c>
      <c r="CV51" s="8">
        <f t="shared" si="97"/>
        <v>1627819.9741458928</v>
      </c>
      <c r="CW51" s="8">
        <f t="shared" si="97"/>
        <v>1565094.8568201906</v>
      </c>
      <c r="CX51" s="8">
        <f t="shared" si="97"/>
        <v>1363191.1437989231</v>
      </c>
      <c r="CY51" s="8">
        <f t="shared" si="97"/>
        <v>1321506.9384224114</v>
      </c>
      <c r="CZ51" s="8">
        <f t="shared" si="97"/>
        <v>1313121.9680710419</v>
      </c>
      <c r="DA51" s="8">
        <f t="shared" si="97"/>
        <v>1395209.5251881708</v>
      </c>
      <c r="DB51" s="8">
        <f t="shared" si="97"/>
        <v>1381678.4972203141</v>
      </c>
      <c r="DC51" s="8">
        <f t="shared" si="97"/>
        <v>1465546.7553913321</v>
      </c>
      <c r="DD51" s="8">
        <f t="shared" si="97"/>
        <v>1698710.810010741</v>
      </c>
      <c r="DE51" s="8">
        <f t="shared" si="97"/>
        <v>1783392.6095551092</v>
      </c>
      <c r="DF51" s="8">
        <f t="shared" si="97"/>
        <v>1838527.7078344352</v>
      </c>
      <c r="DG51" s="8">
        <f t="shared" si="97"/>
        <v>1840908.7781513252</v>
      </c>
      <c r="DH51" s="8">
        <f t="shared" si="97"/>
        <v>1746335.2091991808</v>
      </c>
      <c r="DI51" s="8">
        <f t="shared" si="97"/>
        <v>1516667.9962451824</v>
      </c>
      <c r="DJ51" s="8">
        <f t="shared" si="97"/>
        <v>1433458.8645882953</v>
      </c>
      <c r="DK51" s="8">
        <f t="shared" si="97"/>
        <v>1427005.4332433043</v>
      </c>
      <c r="DL51" s="8">
        <f t="shared" si="97"/>
        <v>1388049.1395977263</v>
      </c>
      <c r="DM51" s="8">
        <f t="shared" si="97"/>
        <v>1431879.2375037498</v>
      </c>
      <c r="DN51" s="8">
        <f t="shared" si="97"/>
        <v>1441600.8697988559</v>
      </c>
      <c r="DO51" s="8">
        <f t="shared" si="97"/>
        <v>1543392.6103989438</v>
      </c>
      <c r="DP51" s="8">
        <f t="shared" si="97"/>
        <v>1733502.420062226</v>
      </c>
      <c r="DQ51" s="8">
        <f t="shared" si="97"/>
        <v>1710117.0024758955</v>
      </c>
      <c r="DR51" s="8">
        <f t="shared" si="97"/>
        <v>1974459.5566847979</v>
      </c>
      <c r="DS51" s="8">
        <f t="shared" si="97"/>
        <v>1984790.4047170379</v>
      </c>
      <c r="DT51" s="8">
        <f t="shared" si="97"/>
        <v>2070701.8864420028</v>
      </c>
      <c r="DU51" s="8">
        <f t="shared" si="97"/>
        <v>1702824.6532352837</v>
      </c>
      <c r="DV51" s="8">
        <f t="shared" si="97"/>
        <v>1730247.1907843354</v>
      </c>
      <c r="DW51" s="8">
        <f t="shared" si="97"/>
        <v>1649585.6820558542</v>
      </c>
      <c r="DX51" s="8">
        <f t="shared" si="97"/>
        <v>1628644.2752246489</v>
      </c>
      <c r="DY51" s="8">
        <f t="shared" si="97"/>
        <v>1586353.1212999229</v>
      </c>
      <c r="DZ51" s="8">
        <f t="shared" si="97"/>
        <v>1618059.132377666</v>
      </c>
      <c r="EA51" s="8">
        <f t="shared" si="97"/>
        <v>1780422.6914394102</v>
      </c>
      <c r="EB51" s="8">
        <f t="shared" ref="EB51:GF51" si="98">EB52+EB53</f>
        <v>1704212.0911295374</v>
      </c>
      <c r="EC51" s="8">
        <f t="shared" si="98"/>
        <v>1886463.1830635031</v>
      </c>
      <c r="ED51" s="8">
        <f t="shared" si="98"/>
        <v>2104349.4948748401</v>
      </c>
      <c r="EE51" s="8">
        <f t="shared" si="98"/>
        <v>2288032.9223618619</v>
      </c>
      <c r="EF51" s="8">
        <f t="shared" si="98"/>
        <v>2255437.4287625672</v>
      </c>
      <c r="EG51" s="8">
        <f t="shared" si="98"/>
        <v>1804175.5559748851</v>
      </c>
      <c r="EH51" s="8">
        <f t="shared" si="98"/>
        <v>1674647.7888658175</v>
      </c>
      <c r="EI51" s="8">
        <f t="shared" si="98"/>
        <v>1789112.3109287343</v>
      </c>
      <c r="EJ51" s="8">
        <f t="shared" si="98"/>
        <v>1646502.8208286234</v>
      </c>
      <c r="EK51" s="8">
        <f t="shared" si="98"/>
        <v>1734902.5728105202</v>
      </c>
      <c r="EL51" s="8">
        <f t="shared" si="98"/>
        <v>1799040.4177828804</v>
      </c>
      <c r="EM51" s="8">
        <f t="shared" si="98"/>
        <v>1724481.2250620136</v>
      </c>
      <c r="EN51" s="8">
        <f t="shared" si="98"/>
        <v>2073868.551748804</v>
      </c>
      <c r="EO51" s="8">
        <f t="shared" si="98"/>
        <v>2119424.2663768204</v>
      </c>
      <c r="EP51" s="8">
        <f t="shared" si="98"/>
        <v>2474326.0285000722</v>
      </c>
      <c r="EQ51" s="8">
        <f t="shared" si="98"/>
        <v>2513854.1050952254</v>
      </c>
      <c r="ER51" s="8">
        <f t="shared" si="98"/>
        <v>2277033.9859791491</v>
      </c>
      <c r="ES51" s="8">
        <f t="shared" si="98"/>
        <v>2280244.0024784273</v>
      </c>
      <c r="ET51" s="8">
        <f t="shared" si="98"/>
        <v>2009692.6955426303</v>
      </c>
      <c r="EU51" s="8">
        <f t="shared" si="98"/>
        <v>1882100.6007109589</v>
      </c>
      <c r="EV51" s="8">
        <f t="shared" si="98"/>
        <v>1764636.8246430308</v>
      </c>
      <c r="EW51" s="8">
        <f t="shared" si="98"/>
        <v>1805273.0130544454</v>
      </c>
      <c r="EX51" s="8">
        <f t="shared" si="98"/>
        <v>1750196.2781673793</v>
      </c>
      <c r="EY51" s="8">
        <f t="shared" si="98"/>
        <v>1947759.3478665755</v>
      </c>
      <c r="EZ51" s="8">
        <f t="shared" si="98"/>
        <v>2225807.908386087</v>
      </c>
      <c r="FA51" s="8">
        <f t="shared" si="98"/>
        <v>2206712.8508679592</v>
      </c>
      <c r="FB51" s="8">
        <f t="shared" si="98"/>
        <v>2359004.5577749149</v>
      </c>
      <c r="FC51" s="8">
        <f t="shared" si="98"/>
        <v>2382209.0007660538</v>
      </c>
      <c r="FD51" s="8">
        <f t="shared" si="98"/>
        <v>2193287.585086803</v>
      </c>
      <c r="FE51" s="8">
        <f t="shared" si="98"/>
        <v>2106417.4870546916</v>
      </c>
      <c r="FF51" s="8">
        <f t="shared" si="98"/>
        <v>2005103.2064286941</v>
      </c>
      <c r="FG51" s="8">
        <f t="shared" si="98"/>
        <v>1958589.2945427885</v>
      </c>
      <c r="FH51" s="8">
        <f t="shared" si="98"/>
        <v>1907316.4673264851</v>
      </c>
      <c r="FI51" s="8">
        <f t="shared" si="98"/>
        <v>2065436.9518342176</v>
      </c>
      <c r="FJ51" s="8">
        <f t="shared" si="98"/>
        <v>2074989.6823275012</v>
      </c>
      <c r="FK51" s="8">
        <f t="shared" si="98"/>
        <v>1901849.6313421193</v>
      </c>
      <c r="FL51" s="8">
        <f t="shared" si="98"/>
        <v>2155950.0562170488</v>
      </c>
      <c r="FM51" s="8">
        <f t="shared" si="98"/>
        <v>2333416.4823514358</v>
      </c>
      <c r="FN51" s="8">
        <f t="shared" si="98"/>
        <v>2572389.7799770031</v>
      </c>
      <c r="FO51" s="8">
        <f t="shared" si="98"/>
        <v>2426537.7096077888</v>
      </c>
      <c r="FP51" s="8">
        <f t="shared" si="98"/>
        <v>2340383.9640654717</v>
      </c>
      <c r="FQ51" s="150">
        <f t="shared" si="98"/>
        <v>2110921.5222861427</v>
      </c>
      <c r="FR51" s="8">
        <f t="shared" si="98"/>
        <v>2104343.0976844379</v>
      </c>
      <c r="FS51" s="8">
        <f t="shared" si="98"/>
        <v>2027963.0265899391</v>
      </c>
      <c r="FT51" s="8">
        <f t="shared" si="98"/>
        <v>2121100.8146017501</v>
      </c>
      <c r="FU51" s="8">
        <f t="shared" si="98"/>
        <v>2098751.3921235516</v>
      </c>
      <c r="FV51" s="8">
        <f t="shared" si="98"/>
        <v>2032115.7545228382</v>
      </c>
      <c r="FW51" s="8">
        <f t="shared" si="98"/>
        <v>2125835.5846086764</v>
      </c>
      <c r="FX51" s="269">
        <f t="shared" si="98"/>
        <v>2429593.5431416361</v>
      </c>
      <c r="FY51" s="294">
        <f t="shared" si="98"/>
        <v>2573473.4894084726</v>
      </c>
      <c r="FZ51" s="294">
        <f t="shared" si="98"/>
        <v>2644416.9030466438</v>
      </c>
      <c r="GA51" s="294">
        <f t="shared" si="98"/>
        <v>2611388.7729289057</v>
      </c>
      <c r="GB51" s="294">
        <f t="shared" si="98"/>
        <v>2627514.072712705</v>
      </c>
      <c r="GC51" s="294">
        <f t="shared" si="98"/>
        <v>2457145.5893633063</v>
      </c>
      <c r="GD51" s="294">
        <f t="shared" si="98"/>
        <v>2325592.8205969692</v>
      </c>
      <c r="GE51" s="294">
        <f t="shared" si="98"/>
        <v>2177019.0915304506</v>
      </c>
      <c r="GF51" s="294">
        <f t="shared" si="98"/>
        <v>2080088.0206066016</v>
      </c>
      <c r="GG51" s="294">
        <f t="shared" ref="GG51:GH51" si="99">GG52+GG53</f>
        <v>2194945.5561200324</v>
      </c>
      <c r="GH51" s="294">
        <f t="shared" si="99"/>
        <v>2431411.4306454863</v>
      </c>
      <c r="GI51" s="294">
        <f t="shared" ref="GI51:GJ51" si="100">GI52+GI53</f>
        <v>2387352.3926309384</v>
      </c>
      <c r="GJ51" s="294">
        <f t="shared" si="100"/>
        <v>2867425.0785476021</v>
      </c>
      <c r="GK51" s="294">
        <f t="shared" ref="GK51" si="101">GK52+GK53</f>
        <v>2968351.6402781033</v>
      </c>
    </row>
    <row r="52" spans="1:193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1933538.0033578724</v>
      </c>
      <c r="EY52" s="2">
        <v>1881781.5724913043</v>
      </c>
      <c r="EZ52" s="2">
        <v>2043401.4901677417</v>
      </c>
      <c r="FA52" s="2">
        <v>2054559.3432441391</v>
      </c>
      <c r="FB52" s="2">
        <v>2091979.4476185543</v>
      </c>
      <c r="FC52" s="2">
        <v>2081192.8500549903</v>
      </c>
      <c r="FD52" s="2">
        <v>2108489.2765511735</v>
      </c>
      <c r="FE52" s="2">
        <v>2075072.45665433</v>
      </c>
      <c r="FF52" s="2">
        <v>2076466.9433883927</v>
      </c>
      <c r="FG52" s="2">
        <v>2084879.2062753472</v>
      </c>
      <c r="FH52" s="2">
        <v>2093259.7992397612</v>
      </c>
      <c r="FI52" s="2">
        <v>2128128.1489933832</v>
      </c>
      <c r="FJ52" s="2">
        <v>2167121.8027362227</v>
      </c>
      <c r="FK52" s="2">
        <v>2196726.5348949106</v>
      </c>
      <c r="FL52" s="2">
        <v>2187302.1301773731</v>
      </c>
      <c r="FM52" s="2">
        <v>2255919.8015380255</v>
      </c>
      <c r="FN52" s="2">
        <v>2278193.5568494569</v>
      </c>
      <c r="FO52" s="2">
        <v>2369000.2141744667</v>
      </c>
      <c r="FP52" s="2">
        <v>2308583.8505760687</v>
      </c>
      <c r="FQ52" s="315">
        <v>2220037.1509527722</v>
      </c>
      <c r="FR52" s="2">
        <v>2231323.5907349372</v>
      </c>
      <c r="FS52" s="2">
        <v>2222829.7730313689</v>
      </c>
      <c r="FT52" s="2">
        <v>2241811.5981724095</v>
      </c>
      <c r="FU52" s="2">
        <v>2252937.6843451713</v>
      </c>
      <c r="FV52" s="2">
        <v>2273497.809296906</v>
      </c>
      <c r="FW52" s="2">
        <v>2363575.4399946942</v>
      </c>
      <c r="FX52" s="299">
        <v>2354761.1519889412</v>
      </c>
      <c r="FY52" s="295">
        <v>2352212.8724731635</v>
      </c>
      <c r="FZ52" s="295">
        <v>2548200.5002072593</v>
      </c>
      <c r="GA52" s="295">
        <v>2473285.5016532755</v>
      </c>
      <c r="GB52" s="295">
        <v>2422577.2563864291</v>
      </c>
      <c r="GC52" s="295">
        <v>2415325.9710782794</v>
      </c>
      <c r="GD52" s="295">
        <v>2440591.2356719766</v>
      </c>
      <c r="GE52" s="295">
        <v>2442678.5538363513</v>
      </c>
      <c r="GF52" s="295">
        <v>2456963.3694786839</v>
      </c>
      <c r="GG52" s="295">
        <v>2523361.9655951848</v>
      </c>
      <c r="GH52" s="295">
        <v>2565738.4638384413</v>
      </c>
      <c r="GI52" s="295">
        <v>2540901.0525365612</v>
      </c>
      <c r="GJ52" s="295">
        <v>2580395.811810324</v>
      </c>
      <c r="GK52" s="295">
        <v>2652043.0023350972</v>
      </c>
    </row>
    <row r="53" spans="1:193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-183341.72519049302</v>
      </c>
      <c r="EY53" s="2">
        <v>65977.775375271303</v>
      </c>
      <c r="EZ53" s="2">
        <v>182406.4182183455</v>
      </c>
      <c r="FA53" s="2">
        <v>152153.50762381998</v>
      </c>
      <c r="FB53" s="2">
        <v>267025.11015636066</v>
      </c>
      <c r="FC53" s="2">
        <v>301016.15071106347</v>
      </c>
      <c r="FD53" s="2">
        <v>84798.308535629403</v>
      </c>
      <c r="FE53" s="2">
        <v>31345.030400361557</v>
      </c>
      <c r="FF53" s="2">
        <v>-71363.736959698581</v>
      </c>
      <c r="FG53" s="2">
        <v>-126289.91173255861</v>
      </c>
      <c r="FH53" s="2">
        <v>-185943.33191327608</v>
      </c>
      <c r="FI53" s="2">
        <v>-62691.197159165589</v>
      </c>
      <c r="FJ53" s="2">
        <v>-92132.120408721472</v>
      </c>
      <c r="FK53" s="2">
        <v>-294876.90355279139</v>
      </c>
      <c r="FL53" s="2">
        <v>-31352.073960324058</v>
      </c>
      <c r="FM53" s="2">
        <v>77496.680813410523</v>
      </c>
      <c r="FN53" s="2">
        <v>294196.2231275462</v>
      </c>
      <c r="FO53" s="2">
        <v>57537.495433322052</v>
      </c>
      <c r="FP53" s="2">
        <v>31800.113489402902</v>
      </c>
      <c r="FQ53" s="315">
        <v>-109115.62866662969</v>
      </c>
      <c r="FR53" s="2">
        <v>-126980.49305049951</v>
      </c>
      <c r="FS53" s="2">
        <v>-194866.74644142977</v>
      </c>
      <c r="FT53" s="2">
        <v>-120710.78357065925</v>
      </c>
      <c r="FU53" s="2">
        <v>-154186.29222161957</v>
      </c>
      <c r="FV53" s="2">
        <v>-241382.05477406792</v>
      </c>
      <c r="FW53" s="2">
        <v>-237739.85538601785</v>
      </c>
      <c r="FX53" s="299">
        <v>74832.391152694603</v>
      </c>
      <c r="FY53" s="295">
        <v>221260.61693530926</v>
      </c>
      <c r="FZ53" s="295">
        <v>96216.402839384304</v>
      </c>
      <c r="GA53" s="295">
        <v>138103.27127563045</v>
      </c>
      <c r="GB53" s="295">
        <v>204936.81632627588</v>
      </c>
      <c r="GC53" s="295">
        <v>41819.618285027078</v>
      </c>
      <c r="GD53" s="295">
        <v>-114998.41507500737</v>
      </c>
      <c r="GE53" s="295">
        <v>-265659.46230590082</v>
      </c>
      <c r="GF53" s="295">
        <v>-376875.34887208231</v>
      </c>
      <c r="GG53" s="295">
        <v>-328416.40947515215</v>
      </c>
      <c r="GH53" s="295">
        <v>-134327.03319295499</v>
      </c>
      <c r="GI53" s="295">
        <v>-153548.65990562295</v>
      </c>
      <c r="GJ53" s="295">
        <v>287029.26673727803</v>
      </c>
      <c r="GK53" s="295">
        <v>316308.63794300606</v>
      </c>
    </row>
    <row r="54" spans="1:193" x14ac:dyDescent="0.2">
      <c r="A54" s="12" t="s">
        <v>6</v>
      </c>
      <c r="B54" s="12"/>
      <c r="C54" s="8">
        <f>C55+C56</f>
        <v>1626693.3975076431</v>
      </c>
      <c r="D54" s="8">
        <f t="shared" ref="D54:BO54" si="102">D55+D56</f>
        <v>1524183.4147160898</v>
      </c>
      <c r="E54" s="8">
        <f t="shared" si="102"/>
        <v>1369040.4666988906</v>
      </c>
      <c r="F54" s="8">
        <f t="shared" si="102"/>
        <v>1089322.5243058691</v>
      </c>
      <c r="G54" s="8">
        <f t="shared" si="102"/>
        <v>1138244.0748613579</v>
      </c>
      <c r="H54" s="8">
        <f t="shared" si="102"/>
        <v>1023104.1604045025</v>
      </c>
      <c r="I54" s="8">
        <f t="shared" si="102"/>
        <v>1026761.5766356144</v>
      </c>
      <c r="J54" s="8">
        <f t="shared" si="102"/>
        <v>1131007.5121917359</v>
      </c>
      <c r="K54" s="8">
        <f t="shared" si="102"/>
        <v>1164730.3730097329</v>
      </c>
      <c r="L54" s="8">
        <f t="shared" si="102"/>
        <v>1140969.5108462342</v>
      </c>
      <c r="M54" s="8">
        <f t="shared" si="102"/>
        <v>1298705.423987844</v>
      </c>
      <c r="N54" s="8">
        <f t="shared" si="102"/>
        <v>1628236.5309781723</v>
      </c>
      <c r="O54" s="8">
        <f t="shared" si="102"/>
        <v>1382353.5972958759</v>
      </c>
      <c r="P54" s="8">
        <f t="shared" si="102"/>
        <v>1537111.4402801967</v>
      </c>
      <c r="Q54" s="8">
        <f t="shared" si="102"/>
        <v>1381344.8330447057</v>
      </c>
      <c r="R54" s="8">
        <f t="shared" si="102"/>
        <v>1154125.6200716437</v>
      </c>
      <c r="S54" s="8">
        <f t="shared" si="102"/>
        <v>1166795.7587554273</v>
      </c>
      <c r="T54" s="8">
        <f t="shared" si="102"/>
        <v>1110364.6492036374</v>
      </c>
      <c r="U54" s="8">
        <f t="shared" si="102"/>
        <v>1073454.98528446</v>
      </c>
      <c r="V54" s="8">
        <f t="shared" si="102"/>
        <v>1122031.6353184332</v>
      </c>
      <c r="W54" s="8">
        <f t="shared" si="102"/>
        <v>1176309.0547132718</v>
      </c>
      <c r="X54" s="8">
        <f t="shared" si="102"/>
        <v>1284944.0314560272</v>
      </c>
      <c r="Y54" s="8">
        <f t="shared" si="102"/>
        <v>1331280.490360925</v>
      </c>
      <c r="Z54" s="8">
        <f t="shared" si="102"/>
        <v>1444611.9182742569</v>
      </c>
      <c r="AA54" s="8">
        <f t="shared" si="102"/>
        <v>1708707.8792313379</v>
      </c>
      <c r="AB54" s="8">
        <f t="shared" si="102"/>
        <v>1719738.1173077149</v>
      </c>
      <c r="AC54" s="8">
        <f t="shared" si="102"/>
        <v>1332895.1653084003</v>
      </c>
      <c r="AD54" s="8">
        <f t="shared" si="102"/>
        <v>1179223.4890988085</v>
      </c>
      <c r="AE54" s="8">
        <f t="shared" si="102"/>
        <v>1122032.9908408883</v>
      </c>
      <c r="AF54" s="8">
        <f t="shared" si="102"/>
        <v>1108431.2326177787</v>
      </c>
      <c r="AG54" s="8">
        <f t="shared" si="102"/>
        <v>1177014.0883066247</v>
      </c>
      <c r="AH54" s="8">
        <f t="shared" si="102"/>
        <v>1225745.6688672209</v>
      </c>
      <c r="AI54" s="8">
        <f t="shared" si="102"/>
        <v>1285302.6718757281</v>
      </c>
      <c r="AJ54" s="8">
        <f t="shared" si="102"/>
        <v>1298271.441778112</v>
      </c>
      <c r="AK54" s="8">
        <f t="shared" si="102"/>
        <v>1480957.6892898576</v>
      </c>
      <c r="AL54" s="8">
        <f t="shared" si="102"/>
        <v>1517730.4949908969</v>
      </c>
      <c r="AM54" s="8">
        <f t="shared" si="102"/>
        <v>1606035.8000740844</v>
      </c>
      <c r="AN54" s="8">
        <f t="shared" si="102"/>
        <v>1522750.1341504306</v>
      </c>
      <c r="AO54" s="8">
        <f t="shared" si="102"/>
        <v>1331518.1601364324</v>
      </c>
      <c r="AP54" s="8">
        <f t="shared" si="102"/>
        <v>1183851.2437359581</v>
      </c>
      <c r="AQ54" s="8">
        <f t="shared" si="102"/>
        <v>1089731.4746492852</v>
      </c>
      <c r="AR54" s="8">
        <f t="shared" si="102"/>
        <v>1113169.3940854885</v>
      </c>
      <c r="AS54" s="8">
        <f t="shared" si="102"/>
        <v>1098574.7375315728</v>
      </c>
      <c r="AT54" s="8">
        <f t="shared" si="102"/>
        <v>1088123.7010679778</v>
      </c>
      <c r="AU54" s="8">
        <f t="shared" si="102"/>
        <v>912079.71970002877</v>
      </c>
      <c r="AV54" s="8">
        <f t="shared" si="102"/>
        <v>1178974.6964221948</v>
      </c>
      <c r="AW54" s="8">
        <f t="shared" si="102"/>
        <v>1143416.3786395458</v>
      </c>
      <c r="AX54" s="8">
        <f t="shared" si="102"/>
        <v>1165446.4187924706</v>
      </c>
      <c r="AY54" s="8">
        <f t="shared" si="102"/>
        <v>1376325.7328108866</v>
      </c>
      <c r="AZ54" s="8">
        <f t="shared" si="102"/>
        <v>1284617.4384813944</v>
      </c>
      <c r="BA54" s="8">
        <f t="shared" si="102"/>
        <v>1223736.1951211428</v>
      </c>
      <c r="BB54" s="8">
        <f t="shared" si="102"/>
        <v>1075159.8190682146</v>
      </c>
      <c r="BC54" s="8">
        <f t="shared" si="102"/>
        <v>979544.82884212793</v>
      </c>
      <c r="BD54" s="8">
        <f t="shared" si="102"/>
        <v>1048243.1097876173</v>
      </c>
      <c r="BE54" s="8">
        <f t="shared" si="102"/>
        <v>1063813.0893692065</v>
      </c>
      <c r="BF54" s="8">
        <f t="shared" si="102"/>
        <v>1219692.0501167299</v>
      </c>
      <c r="BG54" s="8">
        <f t="shared" si="102"/>
        <v>1178832.3163828419</v>
      </c>
      <c r="BH54" s="8">
        <f t="shared" si="102"/>
        <v>1350641.3549158622</v>
      </c>
      <c r="BI54" s="8">
        <f t="shared" si="102"/>
        <v>1488007.6831664911</v>
      </c>
      <c r="BJ54" s="8">
        <f t="shared" si="102"/>
        <v>1559287.7228517409</v>
      </c>
      <c r="BK54" s="8">
        <f t="shared" si="102"/>
        <v>1600804.9239665566</v>
      </c>
      <c r="BL54" s="8">
        <f t="shared" si="102"/>
        <v>1509625.8413230907</v>
      </c>
      <c r="BM54" s="8">
        <f t="shared" si="102"/>
        <v>1256794.3038523863</v>
      </c>
      <c r="BN54" s="8">
        <f t="shared" si="102"/>
        <v>1098871.3947821679</v>
      </c>
      <c r="BO54" s="8">
        <f t="shared" si="102"/>
        <v>1093830.7201575784</v>
      </c>
      <c r="BP54" s="8">
        <f t="shared" ref="BP54:EA54" si="103">BP55+BP56</f>
        <v>1114352.2989921868</v>
      </c>
      <c r="BQ54" s="8">
        <f t="shared" si="103"/>
        <v>1136916.2617065865</v>
      </c>
      <c r="BR54" s="8">
        <f t="shared" si="103"/>
        <v>1155020.0019157075</v>
      </c>
      <c r="BS54" s="8">
        <f t="shared" si="103"/>
        <v>1241759.6908377174</v>
      </c>
      <c r="BT54" s="8">
        <f t="shared" si="103"/>
        <v>1246530.7819304175</v>
      </c>
      <c r="BU54" s="8">
        <f t="shared" si="103"/>
        <v>1307025.8382689117</v>
      </c>
      <c r="BV54" s="8">
        <f t="shared" si="103"/>
        <v>1678825.9817240215</v>
      </c>
      <c r="BW54" s="8">
        <f t="shared" si="103"/>
        <v>1656452.434938191</v>
      </c>
      <c r="BX54" s="8">
        <f t="shared" si="103"/>
        <v>1581033.8837677664</v>
      </c>
      <c r="BY54" s="8">
        <f t="shared" si="103"/>
        <v>1446200.0506210746</v>
      </c>
      <c r="BZ54" s="8">
        <f t="shared" si="103"/>
        <v>1264141.5806649167</v>
      </c>
      <c r="CA54" s="8">
        <f t="shared" si="103"/>
        <v>1193890.5651297176</v>
      </c>
      <c r="CB54" s="8">
        <f t="shared" si="103"/>
        <v>1175348.8825106453</v>
      </c>
      <c r="CC54" s="8">
        <f t="shared" si="103"/>
        <v>1085074.7736348289</v>
      </c>
      <c r="CD54" s="8">
        <f t="shared" si="103"/>
        <v>1138367.8028818257</v>
      </c>
      <c r="CE54" s="8">
        <f t="shared" si="103"/>
        <v>1232027.6629789488</v>
      </c>
      <c r="CF54" s="8">
        <f t="shared" si="103"/>
        <v>1190095.88305908</v>
      </c>
      <c r="CG54" s="8">
        <f t="shared" si="103"/>
        <v>1370737.2927475488</v>
      </c>
      <c r="CH54" s="8">
        <f t="shared" si="103"/>
        <v>1461117.9552293944</v>
      </c>
      <c r="CI54" s="8">
        <f t="shared" si="103"/>
        <v>1480389.1455474577</v>
      </c>
      <c r="CJ54" s="8">
        <f t="shared" si="103"/>
        <v>1469539.0657925501</v>
      </c>
      <c r="CK54" s="8">
        <f t="shared" si="103"/>
        <v>1255918.2001606994</v>
      </c>
      <c r="CL54" s="8">
        <f t="shared" si="103"/>
        <v>1193747.4954392873</v>
      </c>
      <c r="CM54" s="8">
        <f t="shared" si="103"/>
        <v>1145619.2670945337</v>
      </c>
      <c r="CN54" s="8">
        <f t="shared" si="103"/>
        <v>1192802.3156429834</v>
      </c>
      <c r="CO54" s="8">
        <f t="shared" si="103"/>
        <v>1217087.9032235623</v>
      </c>
      <c r="CP54" s="8">
        <f t="shared" si="103"/>
        <v>1238162.0283793495</v>
      </c>
      <c r="CQ54" s="8">
        <f t="shared" si="103"/>
        <v>1234487.1963920367</v>
      </c>
      <c r="CR54" s="8">
        <f t="shared" si="103"/>
        <v>1325063.0749051555</v>
      </c>
      <c r="CS54" s="8">
        <f t="shared" si="103"/>
        <v>1464557.3240502134</v>
      </c>
      <c r="CT54" s="8">
        <f t="shared" si="103"/>
        <v>1606011.898850505</v>
      </c>
      <c r="CU54" s="8">
        <f t="shared" si="103"/>
        <v>1730864.5445971177</v>
      </c>
      <c r="CV54" s="8">
        <f t="shared" si="103"/>
        <v>1627819.974145893</v>
      </c>
      <c r="CW54" s="8">
        <f t="shared" si="103"/>
        <v>1565094.8568201908</v>
      </c>
      <c r="CX54" s="8">
        <f t="shared" si="103"/>
        <v>1363191.1437989229</v>
      </c>
      <c r="CY54" s="8">
        <f t="shared" si="103"/>
        <v>1321506.9384224119</v>
      </c>
      <c r="CZ54" s="8">
        <f t="shared" si="103"/>
        <v>1313121.9680710421</v>
      </c>
      <c r="DA54" s="8">
        <f t="shared" si="103"/>
        <v>1395209.5251881711</v>
      </c>
      <c r="DB54" s="8">
        <f t="shared" si="103"/>
        <v>1381678.4972203141</v>
      </c>
      <c r="DC54" s="8">
        <f t="shared" si="103"/>
        <v>1465546.7553913319</v>
      </c>
      <c r="DD54" s="8">
        <f t="shared" si="103"/>
        <v>1698710.810010741</v>
      </c>
      <c r="DE54" s="8">
        <f t="shared" si="103"/>
        <v>1783392.6095551089</v>
      </c>
      <c r="DF54" s="8">
        <f t="shared" si="103"/>
        <v>1838527.7078344352</v>
      </c>
      <c r="DG54" s="8">
        <f t="shared" si="103"/>
        <v>1840908.778151325</v>
      </c>
      <c r="DH54" s="8">
        <f t="shared" si="103"/>
        <v>1746335.2091991813</v>
      </c>
      <c r="DI54" s="8">
        <f t="shared" si="103"/>
        <v>1516667.9962451828</v>
      </c>
      <c r="DJ54" s="8">
        <f t="shared" si="103"/>
        <v>1433458.8645882956</v>
      </c>
      <c r="DK54" s="8">
        <f t="shared" si="103"/>
        <v>1427005.4332433045</v>
      </c>
      <c r="DL54" s="8">
        <f t="shared" si="103"/>
        <v>1388049.1395977263</v>
      </c>
      <c r="DM54" s="8">
        <f t="shared" si="103"/>
        <v>1431879.2375037498</v>
      </c>
      <c r="DN54" s="8">
        <f t="shared" si="103"/>
        <v>1441600.8697988559</v>
      </c>
      <c r="DO54" s="8">
        <f t="shared" si="103"/>
        <v>1543392.6103989438</v>
      </c>
      <c r="DP54" s="8">
        <f t="shared" si="103"/>
        <v>1733502.4200622262</v>
      </c>
      <c r="DQ54" s="8">
        <f t="shared" si="103"/>
        <v>1710117.0024758955</v>
      </c>
      <c r="DR54" s="8">
        <f t="shared" si="103"/>
        <v>1974459.5566847981</v>
      </c>
      <c r="DS54" s="8">
        <f t="shared" si="103"/>
        <v>1984790.4047170377</v>
      </c>
      <c r="DT54" s="8">
        <f t="shared" si="103"/>
        <v>2070701.8864420028</v>
      </c>
      <c r="DU54" s="8">
        <f t="shared" si="103"/>
        <v>1702824.6532352834</v>
      </c>
      <c r="DV54" s="8">
        <f t="shared" si="103"/>
        <v>1730247.1907843354</v>
      </c>
      <c r="DW54" s="8">
        <f t="shared" si="103"/>
        <v>1649585.6820558542</v>
      </c>
      <c r="DX54" s="8">
        <f t="shared" si="103"/>
        <v>1628644.2752246489</v>
      </c>
      <c r="DY54" s="8">
        <f t="shared" si="103"/>
        <v>1586353.1212999229</v>
      </c>
      <c r="DZ54" s="8">
        <f t="shared" si="103"/>
        <v>1618059.1323776655</v>
      </c>
      <c r="EA54" s="8">
        <f t="shared" si="103"/>
        <v>1780422.6914394102</v>
      </c>
      <c r="EB54" s="8">
        <f t="shared" ref="EB54:GF54" si="104">EB55+EB56</f>
        <v>1704212.0911295372</v>
      </c>
      <c r="EC54" s="8">
        <f t="shared" si="104"/>
        <v>1886463.1830635034</v>
      </c>
      <c r="ED54" s="8">
        <f t="shared" si="104"/>
        <v>2104349.4948748401</v>
      </c>
      <c r="EE54" s="8">
        <f t="shared" si="104"/>
        <v>2288032.9223618619</v>
      </c>
      <c r="EF54" s="8">
        <f t="shared" si="104"/>
        <v>2255437.4287625672</v>
      </c>
      <c r="EG54" s="8">
        <f t="shared" si="104"/>
        <v>1804175.5559748854</v>
      </c>
      <c r="EH54" s="8">
        <f t="shared" si="104"/>
        <v>1674647.7888658177</v>
      </c>
      <c r="EI54" s="8">
        <f t="shared" si="104"/>
        <v>1789112.3109287345</v>
      </c>
      <c r="EJ54" s="8">
        <f t="shared" si="104"/>
        <v>1646502.8208286236</v>
      </c>
      <c r="EK54" s="8">
        <f t="shared" si="104"/>
        <v>1734902.5728105204</v>
      </c>
      <c r="EL54" s="8">
        <f t="shared" si="104"/>
        <v>1799040.4177828804</v>
      </c>
      <c r="EM54" s="8">
        <f t="shared" si="104"/>
        <v>1724481.2250620136</v>
      </c>
      <c r="EN54" s="8">
        <f t="shared" si="104"/>
        <v>2073868.5517488043</v>
      </c>
      <c r="EO54" s="8">
        <f t="shared" si="104"/>
        <v>2119424.2663768199</v>
      </c>
      <c r="EP54" s="8">
        <f t="shared" si="104"/>
        <v>2474326.0285000717</v>
      </c>
      <c r="EQ54" s="8">
        <f t="shared" si="104"/>
        <v>2513854.1050952254</v>
      </c>
      <c r="ER54" s="8">
        <f t="shared" si="104"/>
        <v>2277033.9859791491</v>
      </c>
      <c r="ES54" s="8">
        <f t="shared" si="104"/>
        <v>2280244.0024784273</v>
      </c>
      <c r="ET54" s="8">
        <f t="shared" si="104"/>
        <v>2009692.6955426303</v>
      </c>
      <c r="EU54" s="8">
        <f t="shared" si="104"/>
        <v>1882100.6007109592</v>
      </c>
      <c r="EV54" s="8">
        <f t="shared" si="104"/>
        <v>1764636.8246430303</v>
      </c>
      <c r="EW54" s="8">
        <f t="shared" si="104"/>
        <v>1805273.0130544452</v>
      </c>
      <c r="EX54" s="8">
        <f t="shared" si="104"/>
        <v>1750196.2781673796</v>
      </c>
      <c r="EY54" s="8">
        <f t="shared" si="104"/>
        <v>1947759.3478665757</v>
      </c>
      <c r="EZ54" s="8">
        <f t="shared" si="104"/>
        <v>2225807.908386087</v>
      </c>
      <c r="FA54" s="8">
        <f t="shared" si="104"/>
        <v>2206712.8508679587</v>
      </c>
      <c r="FB54" s="8">
        <f t="shared" si="104"/>
        <v>2359004.5577749149</v>
      </c>
      <c r="FC54" s="8">
        <f t="shared" si="104"/>
        <v>2382209.0007660543</v>
      </c>
      <c r="FD54" s="8">
        <f t="shared" si="104"/>
        <v>2193287.585086803</v>
      </c>
      <c r="FE54" s="8">
        <f t="shared" si="104"/>
        <v>2106417.4870546916</v>
      </c>
      <c r="FF54" s="8">
        <f t="shared" si="104"/>
        <v>2005103.2064286943</v>
      </c>
      <c r="FG54" s="8">
        <f t="shared" si="104"/>
        <v>1958589.2945427888</v>
      </c>
      <c r="FH54" s="8">
        <f t="shared" si="104"/>
        <v>1907316.4673264851</v>
      </c>
      <c r="FI54" s="8">
        <f t="shared" si="104"/>
        <v>2065436.9518342176</v>
      </c>
      <c r="FJ54" s="8">
        <f t="shared" si="104"/>
        <v>2074989.6823275015</v>
      </c>
      <c r="FK54" s="8">
        <f t="shared" si="104"/>
        <v>1901849.6313421195</v>
      </c>
      <c r="FL54" s="8">
        <f t="shared" si="104"/>
        <v>2155950.0562170492</v>
      </c>
      <c r="FM54" s="8">
        <f t="shared" si="104"/>
        <v>2333416.4823514363</v>
      </c>
      <c r="FN54" s="8">
        <f t="shared" si="104"/>
        <v>2572389.7799770036</v>
      </c>
      <c r="FO54" s="8">
        <f t="shared" si="104"/>
        <v>2426537.7096077884</v>
      </c>
      <c r="FP54" s="8">
        <f t="shared" si="104"/>
        <v>2340383.9640654717</v>
      </c>
      <c r="FQ54" s="150">
        <f t="shared" si="104"/>
        <v>2110921.5222861432</v>
      </c>
      <c r="FR54" s="8">
        <f t="shared" si="104"/>
        <v>2104343.0976844379</v>
      </c>
      <c r="FS54" s="8">
        <f t="shared" si="104"/>
        <v>2027963.0265899389</v>
      </c>
      <c r="FT54" s="8">
        <f t="shared" si="104"/>
        <v>2121100.8146017506</v>
      </c>
      <c r="FU54" s="8">
        <f t="shared" si="104"/>
        <v>2098751.392123552</v>
      </c>
      <c r="FV54" s="8">
        <f t="shared" si="104"/>
        <v>2032115.7545228382</v>
      </c>
      <c r="FW54" s="8">
        <f t="shared" si="104"/>
        <v>2125835.5846086773</v>
      </c>
      <c r="FX54" s="269">
        <f t="shared" si="104"/>
        <v>2429593.5431416361</v>
      </c>
      <c r="FY54" s="294">
        <f t="shared" si="104"/>
        <v>2573473.4894084726</v>
      </c>
      <c r="FZ54" s="294">
        <f t="shared" si="104"/>
        <v>2644416.9030466434</v>
      </c>
      <c r="GA54" s="294">
        <f t="shared" si="104"/>
        <v>2611388.7729289061</v>
      </c>
      <c r="GB54" s="294">
        <f t="shared" si="104"/>
        <v>2627514.0727127045</v>
      </c>
      <c r="GC54" s="294">
        <f t="shared" si="104"/>
        <v>2457145.5893633068</v>
      </c>
      <c r="GD54" s="294">
        <f t="shared" si="104"/>
        <v>2325592.8205969697</v>
      </c>
      <c r="GE54" s="294">
        <f t="shared" si="104"/>
        <v>2177019.0915304506</v>
      </c>
      <c r="GF54" s="294">
        <f t="shared" si="104"/>
        <v>2080088.0206066016</v>
      </c>
      <c r="GG54" s="294">
        <f t="shared" ref="GG54:GH54" si="105">GG55+GG56</f>
        <v>2194945.5561200329</v>
      </c>
      <c r="GH54" s="294">
        <f t="shared" si="105"/>
        <v>2431411.4306454863</v>
      </c>
      <c r="GI54" s="294">
        <f t="shared" ref="GI54:GJ54" si="106">GI55+GI56</f>
        <v>2387352.392630938</v>
      </c>
      <c r="GJ54" s="294">
        <f t="shared" si="106"/>
        <v>2867425.0785476016</v>
      </c>
      <c r="GK54" s="294">
        <f t="shared" ref="GK54" si="107">GK55+GK56</f>
        <v>2968351.6402781038</v>
      </c>
    </row>
    <row r="55" spans="1:193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1409054.883125545</v>
      </c>
      <c r="FO55" s="2">
        <v>1438333.202316582</v>
      </c>
      <c r="FP55" s="2">
        <v>1414873.0051613622</v>
      </c>
      <c r="FQ55" s="315">
        <v>1199749.2730594529</v>
      </c>
      <c r="FR55" s="2">
        <v>996698.80544699496</v>
      </c>
      <c r="FS55" s="2">
        <v>963145.61607292609</v>
      </c>
      <c r="FT55" s="2">
        <v>949856.52236430754</v>
      </c>
      <c r="FU55" s="2">
        <v>953579.142896862</v>
      </c>
      <c r="FV55" s="2">
        <v>1015330.6020703414</v>
      </c>
      <c r="FW55" s="2">
        <v>1024057.9590379008</v>
      </c>
      <c r="FX55" s="299">
        <v>1128542.3246260365</v>
      </c>
      <c r="FY55" s="295">
        <v>1185743.3009901852</v>
      </c>
      <c r="FZ55" s="295">
        <v>1275415.7388310421</v>
      </c>
      <c r="GA55" s="295">
        <v>1317134.3639133889</v>
      </c>
      <c r="GB55" s="295">
        <v>1264494.2731864227</v>
      </c>
      <c r="GC55" s="295">
        <v>1109682.812939984</v>
      </c>
      <c r="GD55" s="295">
        <v>984371.63583262614</v>
      </c>
      <c r="GE55" s="295">
        <v>935916.02192169428</v>
      </c>
      <c r="GF55" s="295">
        <v>937156.75639537943</v>
      </c>
      <c r="GG55" s="295">
        <v>942053.40735915827</v>
      </c>
      <c r="GH55" s="295">
        <v>979753.25451317301</v>
      </c>
      <c r="GI55" s="295">
        <v>1011242.4041262656</v>
      </c>
      <c r="GJ55" s="295">
        <v>1111110.1878760876</v>
      </c>
      <c r="GK55" s="295">
        <v>1173809.5342845069</v>
      </c>
    </row>
    <row r="56" spans="1:193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15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">
        <v>1101777.6255707764</v>
      </c>
      <c r="FX56" s="299">
        <v>1301051.2185155998</v>
      </c>
      <c r="FY56" s="295">
        <v>1387730.1884182876</v>
      </c>
      <c r="FZ56" s="295">
        <v>1369001.1642156015</v>
      </c>
      <c r="GA56" s="295">
        <v>1294254.4090155172</v>
      </c>
      <c r="GB56" s="295">
        <v>1363019.7995262821</v>
      </c>
      <c r="GC56" s="295">
        <v>1347462.7764233227</v>
      </c>
      <c r="GD56" s="295">
        <v>1341221.1847643433</v>
      </c>
      <c r="GE56" s="295">
        <v>1241103.0696087561</v>
      </c>
      <c r="GF56" s="295">
        <v>1142931.2642112221</v>
      </c>
      <c r="GG56" s="295">
        <v>1252892.1487608745</v>
      </c>
      <c r="GH56" s="295">
        <v>1451658.1761323132</v>
      </c>
      <c r="GI56" s="295">
        <v>1376109.9885046724</v>
      </c>
      <c r="GJ56" s="295">
        <v>1756314.8906715142</v>
      </c>
      <c r="GK56" s="295">
        <v>1794542.1059935966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77594</v>
      </c>
      <c r="FA58" s="8">
        <v>74717</v>
      </c>
      <c r="FB58" s="8">
        <v>66828</v>
      </c>
      <c r="FC58" s="8">
        <v>50301</v>
      </c>
      <c r="FD58" s="8">
        <v>43343</v>
      </c>
      <c r="FE58" s="8">
        <v>37859</v>
      </c>
      <c r="FF58" s="8">
        <v>39457</v>
      </c>
      <c r="FG58" s="8">
        <v>48013</v>
      </c>
      <c r="FH58" s="8">
        <v>60159</v>
      </c>
      <c r="FI58" s="8">
        <v>63831</v>
      </c>
      <c r="FJ58" s="8">
        <v>70406</v>
      </c>
      <c r="FK58" s="8">
        <v>79125</v>
      </c>
      <c r="FL58" s="8">
        <v>84122</v>
      </c>
      <c r="FM58" s="8">
        <v>80099</v>
      </c>
      <c r="FN58" s="8">
        <v>70697</v>
      </c>
      <c r="FO58" s="8">
        <v>58298</v>
      </c>
      <c r="FP58" s="8">
        <v>53192</v>
      </c>
      <c r="FQ58" s="150">
        <v>55688</v>
      </c>
      <c r="FR58" s="8">
        <v>60600</v>
      </c>
      <c r="FS58" s="8">
        <v>70108</v>
      </c>
      <c r="FT58" s="8">
        <v>78382</v>
      </c>
      <c r="FU58" s="8">
        <v>83856</v>
      </c>
      <c r="FV58" s="8">
        <v>97439</v>
      </c>
      <c r="FW58" s="8">
        <v>102649</v>
      </c>
      <c r="FX58" s="269">
        <v>100329.19587426646</v>
      </c>
      <c r="FY58" s="294">
        <v>93691.377366207176</v>
      </c>
      <c r="FZ58" s="294">
        <v>90708.668878186261</v>
      </c>
      <c r="GA58" s="294">
        <v>86427.467468641713</v>
      </c>
      <c r="GB58" s="294">
        <v>80484.299795179715</v>
      </c>
      <c r="GC58" s="294">
        <v>79187.891628343859</v>
      </c>
      <c r="GD58" s="294">
        <v>82637.844080594092</v>
      </c>
      <c r="GE58" s="294">
        <v>90873.287412077014</v>
      </c>
      <c r="GF58" s="294">
        <v>102179.54787823949</v>
      </c>
      <c r="GG58" s="294">
        <v>112360.4565719692</v>
      </c>
      <c r="GH58" s="294">
        <v>116524.5946009508</v>
      </c>
      <c r="GI58" s="294">
        <v>121131.05439811949</v>
      </c>
      <c r="GJ58" s="294">
        <v>112233.14712926387</v>
      </c>
      <c r="GK58" s="294">
        <v>102743.8879909737</v>
      </c>
    </row>
    <row r="59" spans="1:193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34.861049647479554</v>
      </c>
      <c r="FA59" s="18">
        <v>33.858959026142351</v>
      </c>
      <c r="FB59" s="18">
        <v>28.328898212487648</v>
      </c>
      <c r="FC59" s="18">
        <v>21.115275772958864</v>
      </c>
      <c r="FD59" s="18">
        <v>19.761658386574339</v>
      </c>
      <c r="FE59" s="18">
        <v>17.973170196633969</v>
      </c>
      <c r="FF59" s="18">
        <v>19.678288815006781</v>
      </c>
      <c r="FG59" s="18">
        <v>24.514072518306147</v>
      </c>
      <c r="FH59" s="18">
        <v>31.541173701669859</v>
      </c>
      <c r="FI59" s="18">
        <v>30.904356554342989</v>
      </c>
      <c r="FJ59" s="18">
        <v>33.930771126064627</v>
      </c>
      <c r="FK59" s="18">
        <v>41.604235527370349</v>
      </c>
      <c r="FL59" s="18">
        <v>39.01852909691479</v>
      </c>
      <c r="FM59" s="18">
        <v>34.326919607288637</v>
      </c>
      <c r="FN59" s="18">
        <v>27.483004539316749</v>
      </c>
      <c r="FO59" s="18">
        <v>24.025177836376155</v>
      </c>
      <c r="FP59" s="18">
        <v>22.727894574871549</v>
      </c>
      <c r="FQ59" s="151">
        <v>26.380895458249672</v>
      </c>
      <c r="FR59" s="18">
        <v>28.797585368413827</v>
      </c>
      <c r="FS59" s="18">
        <v>34.570649997444988</v>
      </c>
      <c r="FT59" s="18">
        <v>36.953453348570193</v>
      </c>
      <c r="FU59" s="18">
        <v>39.955184932672317</v>
      </c>
      <c r="FV59" s="18">
        <v>47.949532295653938</v>
      </c>
      <c r="FW59" s="18">
        <v>48.28642475607802</v>
      </c>
      <c r="FX59" s="300">
        <v>41.294642125420587</v>
      </c>
      <c r="FY59" s="296">
        <v>36.406583456875886</v>
      </c>
      <c r="FZ59" s="296">
        <v>34.301954723432765</v>
      </c>
      <c r="GA59" s="296">
        <v>33.096361738472808</v>
      </c>
      <c r="GB59" s="296">
        <v>30.631348707520299</v>
      </c>
      <c r="GC59" s="296">
        <v>32.227594478381306</v>
      </c>
      <c r="GD59" s="296">
        <v>35.53409838072227</v>
      </c>
      <c r="GE59" s="296">
        <v>41.742071884263012</v>
      </c>
      <c r="GF59" s="296">
        <v>49.12270387886835</v>
      </c>
      <c r="GG59" s="296">
        <v>51.19054377393617</v>
      </c>
      <c r="GH59" s="296">
        <v>47.924671708077021</v>
      </c>
      <c r="GI59" s="296">
        <v>50.738657088084608</v>
      </c>
      <c r="GJ59" s="296">
        <v>39.140742671509244</v>
      </c>
      <c r="GK59" s="296">
        <v>34.61311207096329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4"/>
      <c r="EU61" s="184"/>
      <c r="EV61" s="184"/>
    </row>
    <row r="62" spans="1:193" x14ac:dyDescent="0.2">
      <c r="DP62" s="1"/>
      <c r="DR62" s="95"/>
      <c r="DX62" s="22"/>
      <c r="DY62" s="22"/>
      <c r="DZ62" s="22"/>
      <c r="EA62" s="22"/>
      <c r="EB62" s="22"/>
      <c r="EC62" s="22"/>
      <c r="ET62" s="184"/>
      <c r="EU62" s="184"/>
      <c r="EV62" s="184"/>
    </row>
    <row r="63" spans="1:193" x14ac:dyDescent="0.2">
      <c r="DP63" s="1"/>
      <c r="DR63" s="95"/>
      <c r="DX63" s="22"/>
      <c r="DY63" s="22"/>
      <c r="DZ63" s="22"/>
      <c r="EA63" s="22"/>
      <c r="EB63" s="22"/>
      <c r="EC63" s="22"/>
      <c r="ET63" s="184"/>
      <c r="EU63" s="184"/>
      <c r="EV63" s="184"/>
    </row>
    <row r="64" spans="1:193" x14ac:dyDescent="0.2">
      <c r="DP64" s="1"/>
      <c r="DR64" s="95"/>
      <c r="DX64" s="22"/>
      <c r="DY64" s="22"/>
      <c r="DZ64" s="22"/>
      <c r="EA64" s="22"/>
      <c r="EB64" s="22"/>
      <c r="EC64" s="22"/>
      <c r="ET64" s="184"/>
      <c r="EU64" s="184"/>
      <c r="EV64" s="184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4"/>
      <c r="EU65" s="184"/>
      <c r="EV65" s="184"/>
    </row>
    <row r="66" spans="120:152" x14ac:dyDescent="0.2">
      <c r="DP66" s="1"/>
      <c r="DR66" s="95"/>
      <c r="ET66" s="184"/>
      <c r="EU66" s="184"/>
      <c r="EV66" s="184"/>
    </row>
    <row r="67" spans="120:152" x14ac:dyDescent="0.2">
      <c r="DP67" s="1"/>
      <c r="DR67" s="95"/>
      <c r="ET67" s="184"/>
      <c r="EU67" s="184"/>
      <c r="EV67" s="184"/>
    </row>
    <row r="68" spans="120:152" x14ac:dyDescent="0.2">
      <c r="DP68" s="1"/>
      <c r="DR68" s="95"/>
      <c r="ET68" s="184"/>
      <c r="EU68" s="184"/>
      <c r="EV68" s="184"/>
    </row>
    <row r="69" spans="120:152" x14ac:dyDescent="0.2">
      <c r="DP69" s="1"/>
      <c r="DR69" s="95"/>
      <c r="ET69" s="184"/>
      <c r="EU69" s="184"/>
      <c r="EV69" s="184"/>
    </row>
    <row r="70" spans="120:152" x14ac:dyDescent="0.2">
      <c r="DP70" s="1"/>
      <c r="DR70" s="95"/>
      <c r="ET70" s="184"/>
      <c r="EU70" s="184"/>
      <c r="EV70" s="184"/>
    </row>
    <row r="71" spans="120:152" x14ac:dyDescent="0.2">
      <c r="DP71" s="1"/>
      <c r="DR71" s="95"/>
      <c r="ET71" s="184"/>
      <c r="EU71" s="184"/>
      <c r="EV71" s="184"/>
    </row>
    <row r="72" spans="120:152" x14ac:dyDescent="0.2">
      <c r="DP72" s="1"/>
      <c r="DR72" s="95"/>
      <c r="ET72" s="184"/>
      <c r="EU72" s="184"/>
      <c r="EV72" s="184"/>
    </row>
    <row r="73" spans="120:152" x14ac:dyDescent="0.2">
      <c r="DP73" s="1"/>
      <c r="DR73" s="95"/>
      <c r="ET73" s="184"/>
      <c r="EU73" s="184"/>
      <c r="EV73" s="184"/>
    </row>
    <row r="74" spans="120:152" x14ac:dyDescent="0.2">
      <c r="DP74" s="1"/>
      <c r="DR74" s="95"/>
      <c r="ET74" s="184"/>
      <c r="EU74" s="184"/>
      <c r="EV74" s="184"/>
    </row>
    <row r="75" spans="120:152" x14ac:dyDescent="0.2">
      <c r="DP75" s="1"/>
      <c r="DR75" s="95"/>
      <c r="ET75" s="184"/>
      <c r="EU75" s="184"/>
      <c r="EV75" s="184"/>
    </row>
    <row r="76" spans="120:152" x14ac:dyDescent="0.2">
      <c r="DP76" s="1"/>
      <c r="DR76" s="95"/>
      <c r="ET76" s="184"/>
      <c r="EU76" s="184"/>
      <c r="EV76" s="184"/>
    </row>
    <row r="77" spans="120:152" x14ac:dyDescent="0.2">
      <c r="DP77" s="1"/>
      <c r="DR77" s="95"/>
      <c r="ET77" s="184"/>
      <c r="EU77" s="184"/>
      <c r="EV77" s="184"/>
    </row>
    <row r="78" spans="120:152" x14ac:dyDescent="0.2">
      <c r="DP78" s="1"/>
      <c r="DR78" s="95"/>
      <c r="ET78" s="184"/>
      <c r="EU78" s="184"/>
      <c r="EV78" s="184"/>
    </row>
    <row r="79" spans="120:152" x14ac:dyDescent="0.2">
      <c r="DP79" s="1"/>
      <c r="DR79" s="95"/>
      <c r="ET79" s="184"/>
      <c r="EU79" s="184"/>
      <c r="EV79" s="184"/>
    </row>
    <row r="80" spans="120:152" x14ac:dyDescent="0.2">
      <c r="DP80" s="1"/>
      <c r="DR80" s="95"/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O55"/>
  <sheetViews>
    <sheetView zoomScale="80" zoomScaleNormal="80" workbookViewId="0">
      <pane xSplit="1" ySplit="3" topLeftCell="Q4" activePane="bottomRight" state="frozen"/>
      <selection activeCell="K47" sqref="K47"/>
      <selection pane="topRight" activeCell="K47" sqref="K47"/>
      <selection pane="bottomLeft" activeCell="K47" sqref="K47"/>
      <selection pane="bottomRight" activeCell="Y17" sqref="Y17"/>
    </sheetView>
  </sheetViews>
  <sheetFormatPr defaultRowHeight="12.75" x14ac:dyDescent="0.2"/>
  <cols>
    <col min="3" max="5" width="8.85546875" style="246"/>
    <col min="6" max="6" width="11" style="246" bestFit="1" customWidth="1"/>
    <col min="8" max="10" width="8.85546875" style="246"/>
    <col min="11" max="11" width="11" style="246" bestFit="1" customWidth="1"/>
    <col min="13" max="15" width="8.85546875" style="246"/>
    <col min="16" max="16" width="11" style="246" bestFit="1" customWidth="1"/>
    <col min="18" max="20" width="8.85546875" style="246"/>
    <col min="21" max="21" width="11" style="246" bestFit="1" customWidth="1"/>
    <col min="26" max="26" width="11" bestFit="1" customWidth="1"/>
    <col min="31" max="31" width="11" bestFit="1" customWidth="1"/>
  </cols>
  <sheetData>
    <row r="1" spans="1:41" x14ac:dyDescent="0.2">
      <c r="A1" t="s">
        <v>54</v>
      </c>
    </row>
    <row r="2" spans="1:41" x14ac:dyDescent="0.2">
      <c r="A2" s="126"/>
      <c r="B2" s="316" t="s">
        <v>56</v>
      </c>
      <c r="C2" s="316" t="s">
        <v>62</v>
      </c>
      <c r="D2" s="316" t="s">
        <v>63</v>
      </c>
      <c r="E2" s="316" t="s">
        <v>64</v>
      </c>
      <c r="F2" s="316" t="s">
        <v>65</v>
      </c>
      <c r="G2" s="316" t="s">
        <v>56</v>
      </c>
      <c r="H2" s="316" t="str">
        <f>C2</f>
        <v>PADD 1</v>
      </c>
      <c r="I2" s="316" t="str">
        <f t="shared" ref="I2:K2" si="0">D2</f>
        <v>PADD 2</v>
      </c>
      <c r="J2" s="316" t="str">
        <f t="shared" si="0"/>
        <v>PADD 3</v>
      </c>
      <c r="K2" s="316" t="str">
        <f t="shared" si="0"/>
        <v>PADD 4 &amp; 5</v>
      </c>
      <c r="L2" s="316" t="s">
        <v>56</v>
      </c>
      <c r="M2" s="316" t="str">
        <f>H2</f>
        <v>PADD 1</v>
      </c>
      <c r="N2" s="316" t="str">
        <f t="shared" ref="N2:P2" si="1">I2</f>
        <v>PADD 2</v>
      </c>
      <c r="O2" s="316" t="str">
        <f t="shared" si="1"/>
        <v>PADD 3</v>
      </c>
      <c r="P2" s="316" t="str">
        <f t="shared" si="1"/>
        <v>PADD 4 &amp; 5</v>
      </c>
      <c r="Q2" s="316" t="s">
        <v>56</v>
      </c>
      <c r="R2" s="316" t="str">
        <f>M2</f>
        <v>PADD 1</v>
      </c>
      <c r="S2" s="316" t="str">
        <f t="shared" ref="S2:U2" si="2">N2</f>
        <v>PADD 2</v>
      </c>
      <c r="T2" s="316" t="str">
        <f t="shared" si="2"/>
        <v>PADD 3</v>
      </c>
      <c r="U2" s="316" t="str">
        <f t="shared" si="2"/>
        <v>PADD 4 &amp; 5</v>
      </c>
      <c r="V2" s="316" t="s">
        <v>56</v>
      </c>
      <c r="W2" s="316" t="str">
        <f>R2</f>
        <v>PADD 1</v>
      </c>
      <c r="X2" s="316" t="str">
        <f t="shared" ref="X2:Z2" si="3">S2</f>
        <v>PADD 2</v>
      </c>
      <c r="Y2" s="316" t="str">
        <f t="shared" si="3"/>
        <v>PADD 3</v>
      </c>
      <c r="Z2" s="316" t="str">
        <f t="shared" si="3"/>
        <v>PADD 4 &amp; 5</v>
      </c>
      <c r="AA2" s="316" t="str">
        <f>V2</f>
        <v>US</v>
      </c>
      <c r="AB2" s="316" t="str">
        <f t="shared" ref="AB2:AE2" si="4">W2</f>
        <v>PADD 1</v>
      </c>
      <c r="AC2" s="316" t="str">
        <f t="shared" si="4"/>
        <v>PADD 2</v>
      </c>
      <c r="AD2" s="316" t="str">
        <f t="shared" si="4"/>
        <v>PADD 3</v>
      </c>
      <c r="AE2" s="316" t="str">
        <f t="shared" si="4"/>
        <v>PADD 4 &amp; 5</v>
      </c>
      <c r="AF2" s="316" t="str">
        <f>AA2</f>
        <v>US</v>
      </c>
      <c r="AG2" s="316" t="str">
        <f t="shared" ref="AG2" si="5">AB2</f>
        <v>PADD 1</v>
      </c>
      <c r="AH2" s="316" t="str">
        <f t="shared" ref="AH2" si="6">AC2</f>
        <v>PADD 2</v>
      </c>
      <c r="AI2" s="316" t="str">
        <f t="shared" ref="AI2" si="7">AD2</f>
        <v>PADD 3</v>
      </c>
      <c r="AJ2" s="316" t="str">
        <f t="shared" ref="AJ2" si="8">AE2</f>
        <v>PADD 4 &amp; 5</v>
      </c>
      <c r="AK2" s="316" t="str">
        <f>AF2</f>
        <v>US</v>
      </c>
      <c r="AL2" s="316" t="str">
        <f t="shared" ref="AL2" si="9">AG2</f>
        <v>PADD 1</v>
      </c>
      <c r="AM2" s="316" t="str">
        <f t="shared" ref="AM2" si="10">AH2</f>
        <v>PADD 2</v>
      </c>
      <c r="AN2" s="316" t="str">
        <f t="shared" ref="AN2" si="11">AI2</f>
        <v>PADD 3</v>
      </c>
      <c r="AO2" s="316" t="str">
        <f t="shared" ref="AO2" si="12">AJ2</f>
        <v>PADD 4 &amp; 5</v>
      </c>
    </row>
    <row r="3" spans="1:41" x14ac:dyDescent="0.2">
      <c r="A3" s="126" t="s">
        <v>55</v>
      </c>
      <c r="B3">
        <v>2014</v>
      </c>
      <c r="C3" s="246">
        <f>B3</f>
        <v>2014</v>
      </c>
      <c r="D3" s="246">
        <f>C3</f>
        <v>2014</v>
      </c>
      <c r="E3" s="246">
        <f>D3</f>
        <v>2014</v>
      </c>
      <c r="F3" s="246">
        <f>E3</f>
        <v>2014</v>
      </c>
      <c r="G3">
        <f>B3+1</f>
        <v>2015</v>
      </c>
      <c r="H3" s="246">
        <f>G3</f>
        <v>2015</v>
      </c>
      <c r="I3" s="246">
        <f t="shared" ref="I3:K3" si="13">H3</f>
        <v>2015</v>
      </c>
      <c r="J3" s="246">
        <f t="shared" si="13"/>
        <v>2015</v>
      </c>
      <c r="K3" s="246">
        <f t="shared" si="13"/>
        <v>2015</v>
      </c>
      <c r="L3">
        <f>G3+1</f>
        <v>2016</v>
      </c>
      <c r="M3" s="246">
        <f>L3</f>
        <v>2016</v>
      </c>
      <c r="N3" s="246">
        <f t="shared" ref="N3:P3" si="14">M3</f>
        <v>2016</v>
      </c>
      <c r="O3" s="246">
        <f t="shared" si="14"/>
        <v>2016</v>
      </c>
      <c r="P3" s="246">
        <f t="shared" si="14"/>
        <v>2016</v>
      </c>
      <c r="Q3" s="246">
        <f>L3+1</f>
        <v>2017</v>
      </c>
      <c r="R3" s="246">
        <f>Q3</f>
        <v>2017</v>
      </c>
      <c r="S3" s="246">
        <f t="shared" ref="S3:U3" si="15">R3</f>
        <v>2017</v>
      </c>
      <c r="T3" s="246">
        <f t="shared" si="15"/>
        <v>2017</v>
      </c>
      <c r="U3" s="246">
        <f t="shared" si="15"/>
        <v>2017</v>
      </c>
      <c r="V3" s="246">
        <f t="shared" ref="V3" si="16">Q3+1</f>
        <v>2018</v>
      </c>
      <c r="W3">
        <f>V3</f>
        <v>2018</v>
      </c>
      <c r="X3" s="246">
        <f t="shared" ref="X3:Z3" si="17">W3</f>
        <v>2018</v>
      </c>
      <c r="Y3" s="246">
        <f t="shared" si="17"/>
        <v>2018</v>
      </c>
      <c r="Z3" s="246">
        <f t="shared" si="17"/>
        <v>2018</v>
      </c>
      <c r="AA3" t="s">
        <v>57</v>
      </c>
      <c r="AB3" t="str">
        <f>AA3</f>
        <v>Avg '14-'18</v>
      </c>
      <c r="AC3" s="246" t="str">
        <f t="shared" ref="AC3:AE3" si="18">AB3</f>
        <v>Avg '14-'18</v>
      </c>
      <c r="AD3" s="246" t="str">
        <f t="shared" si="18"/>
        <v>Avg '14-'18</v>
      </c>
      <c r="AE3" s="246" t="str">
        <f t="shared" si="18"/>
        <v>Avg '14-'18</v>
      </c>
      <c r="AF3" s="246" t="s">
        <v>58</v>
      </c>
      <c r="AG3" s="246" t="str">
        <f>AF3</f>
        <v>Max '14-'18</v>
      </c>
      <c r="AH3" s="246" t="str">
        <f t="shared" ref="AH3:AJ3" si="19">AG3</f>
        <v>Max '14-'18</v>
      </c>
      <c r="AI3" s="246" t="str">
        <f t="shared" si="19"/>
        <v>Max '14-'18</v>
      </c>
      <c r="AJ3" s="246" t="str">
        <f t="shared" si="19"/>
        <v>Max '14-'18</v>
      </c>
      <c r="AK3" s="246" t="s">
        <v>59</v>
      </c>
      <c r="AL3" s="246" t="str">
        <f>AK3</f>
        <v>Min '14-'18</v>
      </c>
      <c r="AM3" s="246" t="str">
        <f t="shared" ref="AM3:AO3" si="20">AL3</f>
        <v>Min '14-'18</v>
      </c>
      <c r="AN3" s="246" t="str">
        <f t="shared" si="20"/>
        <v>Min '14-'18</v>
      </c>
      <c r="AO3" s="246" t="str">
        <f t="shared" si="20"/>
        <v>Min '14-'18</v>
      </c>
    </row>
    <row r="4" spans="1:41" x14ac:dyDescent="0.2">
      <c r="A4" s="126">
        <v>1</v>
      </c>
      <c r="B4" s="246">
        <v>42433</v>
      </c>
      <c r="C4" s="246">
        <v>3835</v>
      </c>
      <c r="D4" s="246">
        <v>13055</v>
      </c>
      <c r="E4" s="246">
        <v>23241</v>
      </c>
      <c r="F4" s="246">
        <v>2301</v>
      </c>
      <c r="G4" s="246">
        <v>75650</v>
      </c>
      <c r="H4" s="246">
        <v>5474</v>
      </c>
      <c r="I4" s="246">
        <v>26305</v>
      </c>
      <c r="J4" s="246">
        <v>40271</v>
      </c>
      <c r="K4" s="246">
        <v>3599</v>
      </c>
      <c r="L4" s="246">
        <v>96341</v>
      </c>
      <c r="M4" s="246">
        <v>6645</v>
      </c>
      <c r="N4" s="246">
        <v>25682</v>
      </c>
      <c r="O4" s="246">
        <v>61004</v>
      </c>
      <c r="P4" s="246">
        <v>3010</v>
      </c>
      <c r="Q4" s="246">
        <v>79659</v>
      </c>
      <c r="R4" s="246">
        <v>6629</v>
      </c>
      <c r="S4" s="246">
        <v>21554</v>
      </c>
      <c r="T4" s="246">
        <v>48593</v>
      </c>
      <c r="U4" s="246">
        <v>2884</v>
      </c>
      <c r="V4" s="246">
        <v>61682</v>
      </c>
      <c r="W4" s="246">
        <v>5173</v>
      </c>
      <c r="X4" s="246">
        <v>18728</v>
      </c>
      <c r="Y4" s="246">
        <v>34954</v>
      </c>
      <c r="Z4" s="246">
        <v>2827</v>
      </c>
      <c r="AA4" s="317">
        <f>AVERAGE(B4,G4,L4,Q4,V4)</f>
        <v>71153</v>
      </c>
      <c r="AB4" s="317">
        <f t="shared" ref="AB4:AE19" si="21">AVERAGE(C4,H4,M4,R4,W4)</f>
        <v>5551.2</v>
      </c>
      <c r="AC4" s="317">
        <f t="shared" si="21"/>
        <v>21064.799999999999</v>
      </c>
      <c r="AD4" s="317">
        <f t="shared" si="21"/>
        <v>41612.6</v>
      </c>
      <c r="AE4" s="317">
        <f t="shared" si="21"/>
        <v>2924.2</v>
      </c>
      <c r="AF4" s="317">
        <f>MAX(B4,G4,L4,Q4,V4)</f>
        <v>96341</v>
      </c>
      <c r="AG4" s="317">
        <f t="shared" ref="AG4:AJ19" si="22">MAX(C4,H4,M4,R4,W4)</f>
        <v>6645</v>
      </c>
      <c r="AH4" s="317">
        <f t="shared" si="22"/>
        <v>26305</v>
      </c>
      <c r="AI4" s="317">
        <f t="shared" si="22"/>
        <v>61004</v>
      </c>
      <c r="AJ4" s="317">
        <f t="shared" si="22"/>
        <v>3599</v>
      </c>
      <c r="AK4" s="317">
        <f>MIN(B4,G4,L4,Q4,V4)</f>
        <v>42433</v>
      </c>
      <c r="AL4" s="317">
        <f t="shared" ref="AL4:AO19" si="23">MIN(C4,H4,M4,R4,W4)</f>
        <v>3835</v>
      </c>
      <c r="AM4" s="317">
        <f t="shared" si="23"/>
        <v>13055</v>
      </c>
      <c r="AN4" s="317">
        <f t="shared" si="23"/>
        <v>23241</v>
      </c>
      <c r="AO4" s="317">
        <f t="shared" si="23"/>
        <v>2301</v>
      </c>
    </row>
    <row r="5" spans="1:41" x14ac:dyDescent="0.2">
      <c r="A5" s="126">
        <v>2</v>
      </c>
      <c r="B5" s="246">
        <v>38654</v>
      </c>
      <c r="C5" s="246">
        <v>3717</v>
      </c>
      <c r="D5" s="246">
        <v>11538</v>
      </c>
      <c r="E5" s="246">
        <v>21303</v>
      </c>
      <c r="F5" s="246">
        <v>2096</v>
      </c>
      <c r="G5" s="246">
        <v>74853</v>
      </c>
      <c r="H5" s="246">
        <v>5116</v>
      </c>
      <c r="I5" s="246">
        <v>25291</v>
      </c>
      <c r="J5" s="246">
        <v>41023</v>
      </c>
      <c r="K5" s="246">
        <v>3423</v>
      </c>
      <c r="L5" s="246">
        <v>91858</v>
      </c>
      <c r="M5" s="246">
        <v>6342</v>
      </c>
      <c r="N5" s="246">
        <v>24518</v>
      </c>
      <c r="O5" s="246">
        <v>58101</v>
      </c>
      <c r="P5" s="246">
        <v>2898</v>
      </c>
      <c r="Q5" s="246">
        <v>72245</v>
      </c>
      <c r="R5" s="246">
        <v>5988</v>
      </c>
      <c r="S5" s="246">
        <v>19454</v>
      </c>
      <c r="T5" s="246">
        <v>44134</v>
      </c>
      <c r="U5" s="246">
        <v>2670</v>
      </c>
      <c r="V5" s="246">
        <v>58007</v>
      </c>
      <c r="W5" s="246">
        <v>4317</v>
      </c>
      <c r="X5" s="246">
        <v>16888</v>
      </c>
      <c r="Y5" s="246">
        <v>34020</v>
      </c>
      <c r="Z5" s="246">
        <v>2782</v>
      </c>
      <c r="AA5" s="317">
        <f t="shared" ref="AA5:AE55" si="24">AVERAGE(B5,G5,L5,Q5,V5)</f>
        <v>67123.399999999994</v>
      </c>
      <c r="AB5" s="317">
        <f t="shared" si="21"/>
        <v>5096</v>
      </c>
      <c r="AC5" s="317">
        <f t="shared" si="21"/>
        <v>19537.8</v>
      </c>
      <c r="AD5" s="317">
        <f t="shared" si="21"/>
        <v>39716.199999999997</v>
      </c>
      <c r="AE5" s="317">
        <f t="shared" si="21"/>
        <v>2773.8</v>
      </c>
      <c r="AF5" s="317">
        <f t="shared" ref="AF5:AJ55" si="25">MAX(B5,G5,L5,Q5,V5)</f>
        <v>91858</v>
      </c>
      <c r="AG5" s="317">
        <f t="shared" si="22"/>
        <v>6342</v>
      </c>
      <c r="AH5" s="317">
        <f t="shared" si="22"/>
        <v>25291</v>
      </c>
      <c r="AI5" s="317">
        <f t="shared" si="22"/>
        <v>58101</v>
      </c>
      <c r="AJ5" s="317">
        <f t="shared" si="22"/>
        <v>3423</v>
      </c>
      <c r="AK5" s="317">
        <f t="shared" ref="AK5:AO55" si="26">MIN(B5,G5,L5,Q5,V5)</f>
        <v>38654</v>
      </c>
      <c r="AL5" s="317">
        <f t="shared" si="23"/>
        <v>3717</v>
      </c>
      <c r="AM5" s="317">
        <f t="shared" si="23"/>
        <v>11538</v>
      </c>
      <c r="AN5" s="317">
        <f t="shared" si="23"/>
        <v>21303</v>
      </c>
      <c r="AO5" s="317">
        <f t="shared" si="23"/>
        <v>2096</v>
      </c>
    </row>
    <row r="6" spans="1:41" x14ac:dyDescent="0.2">
      <c r="A6" s="126">
        <v>3</v>
      </c>
      <c r="B6" s="246">
        <v>35263</v>
      </c>
      <c r="C6" s="246">
        <v>3216</v>
      </c>
      <c r="D6" s="246">
        <v>10195</v>
      </c>
      <c r="E6" s="246">
        <v>20076</v>
      </c>
      <c r="F6" s="246">
        <v>1776</v>
      </c>
      <c r="G6" s="246">
        <v>71246</v>
      </c>
      <c r="H6" s="246">
        <v>4684</v>
      </c>
      <c r="I6" s="246">
        <v>23690</v>
      </c>
      <c r="J6" s="246">
        <v>39681</v>
      </c>
      <c r="K6" s="246">
        <v>3191</v>
      </c>
      <c r="L6" s="246">
        <v>89943</v>
      </c>
      <c r="M6" s="246">
        <v>6024</v>
      </c>
      <c r="N6" s="246">
        <v>22325</v>
      </c>
      <c r="O6" s="246">
        <v>58845</v>
      </c>
      <c r="P6" s="246">
        <v>2749</v>
      </c>
      <c r="Q6" s="246">
        <v>68212</v>
      </c>
      <c r="R6" s="246">
        <v>5998</v>
      </c>
      <c r="S6" s="246">
        <v>17500</v>
      </c>
      <c r="T6" s="246">
        <v>42177</v>
      </c>
      <c r="U6" s="246">
        <v>2537</v>
      </c>
      <c r="V6" s="246">
        <v>53992</v>
      </c>
      <c r="W6" s="246">
        <v>3129</v>
      </c>
      <c r="X6" s="246">
        <v>15521</v>
      </c>
      <c r="Y6" s="246">
        <v>32957</v>
      </c>
      <c r="Z6" s="246">
        <v>2384</v>
      </c>
      <c r="AA6" s="317">
        <f t="shared" si="24"/>
        <v>63731.199999999997</v>
      </c>
      <c r="AB6" s="317">
        <f t="shared" si="21"/>
        <v>4610.2</v>
      </c>
      <c r="AC6" s="317">
        <f t="shared" si="21"/>
        <v>17846.2</v>
      </c>
      <c r="AD6" s="317">
        <f t="shared" si="21"/>
        <v>38747.199999999997</v>
      </c>
      <c r="AE6" s="317">
        <f t="shared" si="21"/>
        <v>2527.4</v>
      </c>
      <c r="AF6" s="317">
        <f t="shared" si="25"/>
        <v>89943</v>
      </c>
      <c r="AG6" s="317">
        <f t="shared" si="22"/>
        <v>6024</v>
      </c>
      <c r="AH6" s="317">
        <f t="shared" si="22"/>
        <v>23690</v>
      </c>
      <c r="AI6" s="317">
        <f t="shared" si="22"/>
        <v>58845</v>
      </c>
      <c r="AJ6" s="317">
        <f t="shared" si="22"/>
        <v>3191</v>
      </c>
      <c r="AK6" s="317">
        <f t="shared" si="26"/>
        <v>35263</v>
      </c>
      <c r="AL6" s="317">
        <f t="shared" si="23"/>
        <v>3129</v>
      </c>
      <c r="AM6" s="317">
        <f t="shared" si="23"/>
        <v>10195</v>
      </c>
      <c r="AN6" s="317">
        <f t="shared" si="23"/>
        <v>20076</v>
      </c>
      <c r="AO6" s="317">
        <f t="shared" si="23"/>
        <v>1776</v>
      </c>
    </row>
    <row r="7" spans="1:41" x14ac:dyDescent="0.2">
      <c r="A7" s="126">
        <v>4</v>
      </c>
      <c r="B7" s="246">
        <v>31674</v>
      </c>
      <c r="C7" s="246">
        <v>2621</v>
      </c>
      <c r="D7" s="246">
        <v>8789</v>
      </c>
      <c r="E7" s="246">
        <v>18639</v>
      </c>
      <c r="F7" s="246">
        <v>1624</v>
      </c>
      <c r="G7" s="246">
        <v>69308</v>
      </c>
      <c r="H7" s="246">
        <v>4766</v>
      </c>
      <c r="I7" s="246">
        <v>22463</v>
      </c>
      <c r="J7" s="246">
        <v>39120</v>
      </c>
      <c r="K7" s="246">
        <v>2959</v>
      </c>
      <c r="L7" s="246">
        <v>83695</v>
      </c>
      <c r="M7" s="246">
        <v>5587</v>
      </c>
      <c r="N7" s="246">
        <v>20608</v>
      </c>
      <c r="O7" s="246">
        <v>54877</v>
      </c>
      <c r="P7" s="246">
        <v>2624</v>
      </c>
      <c r="Q7" s="246">
        <v>62648</v>
      </c>
      <c r="R7" s="246">
        <v>6054</v>
      </c>
      <c r="S7" s="246">
        <v>16256</v>
      </c>
      <c r="T7" s="246">
        <v>38246</v>
      </c>
      <c r="U7" s="246">
        <v>2092</v>
      </c>
      <c r="V7" s="246">
        <v>53060</v>
      </c>
      <c r="W7" s="246">
        <v>3294</v>
      </c>
      <c r="X7" s="246">
        <v>14714</v>
      </c>
      <c r="Y7" s="246">
        <v>32756</v>
      </c>
      <c r="Z7" s="246">
        <v>2297</v>
      </c>
      <c r="AA7" s="317">
        <f t="shared" si="24"/>
        <v>60077</v>
      </c>
      <c r="AB7" s="317">
        <f t="shared" si="21"/>
        <v>4464.3999999999996</v>
      </c>
      <c r="AC7" s="317">
        <f t="shared" si="21"/>
        <v>16566</v>
      </c>
      <c r="AD7" s="317">
        <f t="shared" si="21"/>
        <v>36727.599999999999</v>
      </c>
      <c r="AE7" s="317">
        <f t="shared" si="21"/>
        <v>2319.1999999999998</v>
      </c>
      <c r="AF7" s="317">
        <f t="shared" si="25"/>
        <v>83695</v>
      </c>
      <c r="AG7" s="317">
        <f t="shared" si="22"/>
        <v>6054</v>
      </c>
      <c r="AH7" s="317">
        <f t="shared" si="22"/>
        <v>22463</v>
      </c>
      <c r="AI7" s="317">
        <f t="shared" si="22"/>
        <v>54877</v>
      </c>
      <c r="AJ7" s="317">
        <f t="shared" si="22"/>
        <v>2959</v>
      </c>
      <c r="AK7" s="317">
        <f t="shared" si="26"/>
        <v>31674</v>
      </c>
      <c r="AL7" s="317">
        <f t="shared" si="23"/>
        <v>2621</v>
      </c>
      <c r="AM7" s="317">
        <f t="shared" si="23"/>
        <v>8789</v>
      </c>
      <c r="AN7" s="317">
        <f t="shared" si="23"/>
        <v>18639</v>
      </c>
      <c r="AO7" s="317">
        <f t="shared" si="23"/>
        <v>1624</v>
      </c>
    </row>
    <row r="8" spans="1:41" x14ac:dyDescent="0.2">
      <c r="A8" s="126">
        <v>5</v>
      </c>
      <c r="B8" s="246">
        <v>30842</v>
      </c>
      <c r="C8" s="246">
        <v>2160</v>
      </c>
      <c r="D8" s="246">
        <v>9560</v>
      </c>
      <c r="E8" s="246">
        <v>17671</v>
      </c>
      <c r="F8" s="246">
        <v>1452</v>
      </c>
      <c r="G8" s="246">
        <v>67237</v>
      </c>
      <c r="H8" s="246">
        <v>4272</v>
      </c>
      <c r="I8" s="246">
        <v>21385</v>
      </c>
      <c r="J8" s="246">
        <v>38769</v>
      </c>
      <c r="K8" s="246">
        <v>2811</v>
      </c>
      <c r="L8" s="246">
        <v>78086</v>
      </c>
      <c r="M8" s="246">
        <v>5002</v>
      </c>
      <c r="N8" s="246">
        <v>19280</v>
      </c>
      <c r="O8" s="246">
        <v>51733</v>
      </c>
      <c r="P8" s="246">
        <v>2071</v>
      </c>
      <c r="Q8" s="246">
        <v>55772</v>
      </c>
      <c r="R8" s="246">
        <v>4917</v>
      </c>
      <c r="S8" s="246">
        <v>15416</v>
      </c>
      <c r="T8" s="246">
        <v>33560</v>
      </c>
      <c r="U8" s="246">
        <v>1880</v>
      </c>
      <c r="V8" s="246">
        <v>48937</v>
      </c>
      <c r="W8" s="246">
        <v>3454</v>
      </c>
      <c r="X8" s="246">
        <v>12796</v>
      </c>
      <c r="Y8" s="246">
        <v>30550</v>
      </c>
      <c r="Z8" s="246">
        <v>2137</v>
      </c>
      <c r="AA8" s="317">
        <f t="shared" si="24"/>
        <v>56174.8</v>
      </c>
      <c r="AB8" s="317">
        <f t="shared" si="21"/>
        <v>3961</v>
      </c>
      <c r="AC8" s="317">
        <f t="shared" si="21"/>
        <v>15687.4</v>
      </c>
      <c r="AD8" s="317">
        <f t="shared" si="21"/>
        <v>34456.6</v>
      </c>
      <c r="AE8" s="317">
        <f t="shared" si="21"/>
        <v>2070.1999999999998</v>
      </c>
      <c r="AF8" s="317">
        <f t="shared" si="25"/>
        <v>78086</v>
      </c>
      <c r="AG8" s="317">
        <f t="shared" si="22"/>
        <v>5002</v>
      </c>
      <c r="AH8" s="317">
        <f t="shared" si="22"/>
        <v>21385</v>
      </c>
      <c r="AI8" s="317">
        <f t="shared" si="22"/>
        <v>51733</v>
      </c>
      <c r="AJ8" s="317">
        <f t="shared" si="22"/>
        <v>2811</v>
      </c>
      <c r="AK8" s="317">
        <f t="shared" si="26"/>
        <v>30842</v>
      </c>
      <c r="AL8" s="317">
        <f t="shared" si="23"/>
        <v>2160</v>
      </c>
      <c r="AM8" s="317">
        <f t="shared" si="23"/>
        <v>9560</v>
      </c>
      <c r="AN8" s="317">
        <f t="shared" si="23"/>
        <v>17671</v>
      </c>
      <c r="AO8" s="317">
        <f t="shared" si="23"/>
        <v>1452</v>
      </c>
    </row>
    <row r="9" spans="1:41" x14ac:dyDescent="0.2">
      <c r="A9" s="126">
        <v>6</v>
      </c>
      <c r="B9" s="246">
        <v>27901</v>
      </c>
      <c r="C9" s="246">
        <v>1953</v>
      </c>
      <c r="D9" s="246">
        <v>8969</v>
      </c>
      <c r="E9" s="246">
        <v>15616</v>
      </c>
      <c r="F9" s="246">
        <v>1363</v>
      </c>
      <c r="G9" s="246">
        <v>64955</v>
      </c>
      <c r="H9" s="246">
        <v>3558</v>
      </c>
      <c r="I9" s="246">
        <v>20776</v>
      </c>
      <c r="J9" s="246">
        <v>38024</v>
      </c>
      <c r="K9" s="246">
        <v>2597</v>
      </c>
      <c r="L9" s="246">
        <v>74798</v>
      </c>
      <c r="M9" s="246">
        <v>4725</v>
      </c>
      <c r="N9" s="246">
        <v>18388</v>
      </c>
      <c r="O9" s="246">
        <v>49629</v>
      </c>
      <c r="P9" s="246">
        <v>2057</v>
      </c>
      <c r="Q9" s="246">
        <v>53140</v>
      </c>
      <c r="R9" s="246">
        <v>4938</v>
      </c>
      <c r="S9" s="246">
        <v>14704</v>
      </c>
      <c r="T9" s="246">
        <v>31861</v>
      </c>
      <c r="U9" s="246">
        <v>1638</v>
      </c>
      <c r="V9" s="246">
        <v>45641</v>
      </c>
      <c r="W9" s="246">
        <v>2587</v>
      </c>
      <c r="X9" s="246">
        <v>11778</v>
      </c>
      <c r="Y9" s="246">
        <v>29247</v>
      </c>
      <c r="Z9" s="246">
        <v>2029</v>
      </c>
      <c r="AA9" s="317">
        <f t="shared" si="24"/>
        <v>53287</v>
      </c>
      <c r="AB9" s="317">
        <f t="shared" si="21"/>
        <v>3552.2</v>
      </c>
      <c r="AC9" s="317">
        <f t="shared" si="21"/>
        <v>14923</v>
      </c>
      <c r="AD9" s="317">
        <f t="shared" si="21"/>
        <v>32875.4</v>
      </c>
      <c r="AE9" s="317">
        <f t="shared" si="21"/>
        <v>1936.8</v>
      </c>
      <c r="AF9" s="317">
        <f t="shared" si="25"/>
        <v>74798</v>
      </c>
      <c r="AG9" s="317">
        <f t="shared" si="22"/>
        <v>4938</v>
      </c>
      <c r="AH9" s="317">
        <f t="shared" si="22"/>
        <v>20776</v>
      </c>
      <c r="AI9" s="317">
        <f t="shared" si="22"/>
        <v>49629</v>
      </c>
      <c r="AJ9" s="317">
        <f t="shared" si="22"/>
        <v>2597</v>
      </c>
      <c r="AK9" s="317">
        <f t="shared" si="26"/>
        <v>27901</v>
      </c>
      <c r="AL9" s="317">
        <f t="shared" si="23"/>
        <v>1953</v>
      </c>
      <c r="AM9" s="317">
        <f t="shared" si="23"/>
        <v>8969</v>
      </c>
      <c r="AN9" s="317">
        <f t="shared" si="23"/>
        <v>15616</v>
      </c>
      <c r="AO9" s="317">
        <f t="shared" si="23"/>
        <v>1363</v>
      </c>
    </row>
    <row r="10" spans="1:41" x14ac:dyDescent="0.2">
      <c r="A10" s="126">
        <v>7</v>
      </c>
      <c r="B10" s="246">
        <v>26715</v>
      </c>
      <c r="C10" s="246">
        <v>1600</v>
      </c>
      <c r="D10" s="246">
        <v>8832</v>
      </c>
      <c r="E10" s="246">
        <v>15083</v>
      </c>
      <c r="F10" s="246">
        <v>1199</v>
      </c>
      <c r="G10" s="246">
        <v>61465</v>
      </c>
      <c r="H10" s="246">
        <v>3246</v>
      </c>
      <c r="I10" s="246">
        <v>19810</v>
      </c>
      <c r="J10" s="246">
        <v>35937</v>
      </c>
      <c r="K10" s="246">
        <v>2472</v>
      </c>
      <c r="L10" s="246">
        <v>70458</v>
      </c>
      <c r="M10" s="246">
        <v>4301</v>
      </c>
      <c r="N10" s="246">
        <v>17884</v>
      </c>
      <c r="O10" s="246">
        <v>46231</v>
      </c>
      <c r="P10" s="246">
        <v>2041</v>
      </c>
      <c r="Q10" s="246">
        <v>49843</v>
      </c>
      <c r="R10" s="246">
        <v>4378</v>
      </c>
      <c r="S10" s="246">
        <v>13737</v>
      </c>
      <c r="T10" s="246">
        <v>30089</v>
      </c>
      <c r="U10" s="246">
        <v>1638</v>
      </c>
      <c r="V10" s="246">
        <v>43093</v>
      </c>
      <c r="W10" s="246">
        <v>2682</v>
      </c>
      <c r="X10" s="246">
        <v>10590</v>
      </c>
      <c r="Y10" s="246">
        <v>27870</v>
      </c>
      <c r="Z10" s="246">
        <v>1951</v>
      </c>
      <c r="AA10" s="317">
        <f t="shared" si="24"/>
        <v>50314.8</v>
      </c>
      <c r="AB10" s="317">
        <f t="shared" si="21"/>
        <v>3241.4</v>
      </c>
      <c r="AC10" s="317">
        <f t="shared" si="21"/>
        <v>14170.6</v>
      </c>
      <c r="AD10" s="317">
        <f t="shared" si="21"/>
        <v>31042</v>
      </c>
      <c r="AE10" s="317">
        <f t="shared" si="21"/>
        <v>1860.2</v>
      </c>
      <c r="AF10" s="317">
        <f t="shared" si="25"/>
        <v>70458</v>
      </c>
      <c r="AG10" s="317">
        <f t="shared" si="22"/>
        <v>4378</v>
      </c>
      <c r="AH10" s="317">
        <f t="shared" si="22"/>
        <v>19810</v>
      </c>
      <c r="AI10" s="317">
        <f t="shared" si="22"/>
        <v>46231</v>
      </c>
      <c r="AJ10" s="317">
        <f t="shared" si="22"/>
        <v>2472</v>
      </c>
      <c r="AK10" s="317">
        <f t="shared" si="26"/>
        <v>26715</v>
      </c>
      <c r="AL10" s="317">
        <f t="shared" si="23"/>
        <v>1600</v>
      </c>
      <c r="AM10" s="317">
        <f t="shared" si="23"/>
        <v>8832</v>
      </c>
      <c r="AN10" s="317">
        <f t="shared" si="23"/>
        <v>15083</v>
      </c>
      <c r="AO10" s="317">
        <f t="shared" si="23"/>
        <v>1199</v>
      </c>
    </row>
    <row r="11" spans="1:41" x14ac:dyDescent="0.2">
      <c r="A11" s="126">
        <v>8</v>
      </c>
      <c r="B11" s="246">
        <v>26676</v>
      </c>
      <c r="C11" s="246">
        <v>1682</v>
      </c>
      <c r="D11" s="246">
        <v>8900</v>
      </c>
      <c r="E11" s="246">
        <v>14978</v>
      </c>
      <c r="F11" s="246">
        <v>1115</v>
      </c>
      <c r="G11" s="246">
        <v>59238</v>
      </c>
      <c r="H11" s="246">
        <v>2536</v>
      </c>
      <c r="I11" s="246">
        <v>19316</v>
      </c>
      <c r="J11" s="246">
        <v>34937</v>
      </c>
      <c r="K11" s="246">
        <v>2449</v>
      </c>
      <c r="L11" s="246">
        <v>66740</v>
      </c>
      <c r="M11" s="246">
        <v>3710</v>
      </c>
      <c r="N11" s="246">
        <v>16880</v>
      </c>
      <c r="O11" s="246">
        <v>44051</v>
      </c>
      <c r="P11" s="246">
        <v>2098</v>
      </c>
      <c r="Q11" s="246">
        <v>49307</v>
      </c>
      <c r="R11" s="246">
        <v>4596</v>
      </c>
      <c r="S11" s="246">
        <v>13351</v>
      </c>
      <c r="T11" s="246">
        <v>29695</v>
      </c>
      <c r="U11" s="246">
        <v>1664</v>
      </c>
      <c r="V11" s="246">
        <v>42713</v>
      </c>
      <c r="W11" s="246">
        <v>3009</v>
      </c>
      <c r="X11" s="246">
        <v>10208</v>
      </c>
      <c r="Y11" s="246">
        <v>27729</v>
      </c>
      <c r="Z11" s="246">
        <v>1767</v>
      </c>
      <c r="AA11" s="317">
        <f t="shared" si="24"/>
        <v>48934.8</v>
      </c>
      <c r="AB11" s="317">
        <f t="shared" si="21"/>
        <v>3106.6</v>
      </c>
      <c r="AC11" s="317">
        <f t="shared" si="21"/>
        <v>13731</v>
      </c>
      <c r="AD11" s="317">
        <f t="shared" si="21"/>
        <v>30278</v>
      </c>
      <c r="AE11" s="317">
        <f t="shared" si="21"/>
        <v>1818.6</v>
      </c>
      <c r="AF11" s="317">
        <f t="shared" si="25"/>
        <v>66740</v>
      </c>
      <c r="AG11" s="317">
        <f t="shared" si="22"/>
        <v>4596</v>
      </c>
      <c r="AH11" s="317">
        <f t="shared" si="22"/>
        <v>19316</v>
      </c>
      <c r="AI11" s="317">
        <f t="shared" si="22"/>
        <v>44051</v>
      </c>
      <c r="AJ11" s="317">
        <f t="shared" si="22"/>
        <v>2449</v>
      </c>
      <c r="AK11" s="317">
        <f t="shared" si="26"/>
        <v>26676</v>
      </c>
      <c r="AL11" s="317">
        <f t="shared" si="23"/>
        <v>1682</v>
      </c>
      <c r="AM11" s="317">
        <f t="shared" si="23"/>
        <v>8900</v>
      </c>
      <c r="AN11" s="317">
        <f t="shared" si="23"/>
        <v>14978</v>
      </c>
      <c r="AO11" s="317">
        <f t="shared" si="23"/>
        <v>1115</v>
      </c>
    </row>
    <row r="12" spans="1:41" x14ac:dyDescent="0.2">
      <c r="A12" s="126">
        <v>9</v>
      </c>
      <c r="B12" s="246">
        <v>27155</v>
      </c>
      <c r="C12" s="246">
        <v>1965</v>
      </c>
      <c r="D12" s="246">
        <v>8509</v>
      </c>
      <c r="E12" s="246">
        <v>15609</v>
      </c>
      <c r="F12" s="246">
        <v>1072</v>
      </c>
      <c r="G12" s="246">
        <v>55070</v>
      </c>
      <c r="H12" s="246">
        <v>1643</v>
      </c>
      <c r="I12" s="246">
        <v>16811</v>
      </c>
      <c r="J12" s="246">
        <v>34320</v>
      </c>
      <c r="K12" s="246">
        <v>2296</v>
      </c>
      <c r="L12" s="246">
        <v>63065</v>
      </c>
      <c r="M12" s="246">
        <v>3275</v>
      </c>
      <c r="N12" s="246">
        <v>16321</v>
      </c>
      <c r="O12" s="246">
        <v>41781</v>
      </c>
      <c r="P12" s="246">
        <v>1688</v>
      </c>
      <c r="Q12" s="246">
        <v>45226</v>
      </c>
      <c r="R12" s="246">
        <v>3761</v>
      </c>
      <c r="S12" s="246">
        <v>12535</v>
      </c>
      <c r="T12" s="246">
        <v>27585</v>
      </c>
      <c r="U12" s="246">
        <v>1345</v>
      </c>
      <c r="V12" s="246">
        <v>41088</v>
      </c>
      <c r="W12" s="246">
        <v>3017</v>
      </c>
      <c r="X12" s="246">
        <v>9881</v>
      </c>
      <c r="Y12" s="246">
        <v>26514</v>
      </c>
      <c r="Z12" s="246">
        <v>1676</v>
      </c>
      <c r="AA12" s="317">
        <f t="shared" si="24"/>
        <v>46320.800000000003</v>
      </c>
      <c r="AB12" s="317">
        <f t="shared" si="21"/>
        <v>2732.2</v>
      </c>
      <c r="AC12" s="317">
        <f t="shared" si="21"/>
        <v>12811.4</v>
      </c>
      <c r="AD12" s="317">
        <f t="shared" si="21"/>
        <v>29161.8</v>
      </c>
      <c r="AE12" s="317">
        <f t="shared" si="21"/>
        <v>1615.4</v>
      </c>
      <c r="AF12" s="317">
        <f t="shared" si="25"/>
        <v>63065</v>
      </c>
      <c r="AG12" s="317">
        <f t="shared" si="22"/>
        <v>3761</v>
      </c>
      <c r="AH12" s="317">
        <f t="shared" si="22"/>
        <v>16811</v>
      </c>
      <c r="AI12" s="317">
        <f t="shared" si="22"/>
        <v>41781</v>
      </c>
      <c r="AJ12" s="317">
        <f t="shared" si="22"/>
        <v>2296</v>
      </c>
      <c r="AK12" s="317">
        <f t="shared" si="26"/>
        <v>27155</v>
      </c>
      <c r="AL12" s="317">
        <f t="shared" si="23"/>
        <v>1643</v>
      </c>
      <c r="AM12" s="317">
        <f t="shared" si="23"/>
        <v>8509</v>
      </c>
      <c r="AN12" s="317">
        <f t="shared" si="23"/>
        <v>15609</v>
      </c>
      <c r="AO12" s="317">
        <f t="shared" si="23"/>
        <v>1072</v>
      </c>
    </row>
    <row r="13" spans="1:41" x14ac:dyDescent="0.2">
      <c r="A13" s="126">
        <v>10</v>
      </c>
      <c r="B13" s="246">
        <v>26059</v>
      </c>
      <c r="C13" s="246">
        <v>2029</v>
      </c>
      <c r="D13" s="246">
        <v>7587</v>
      </c>
      <c r="E13" s="246">
        <v>15495</v>
      </c>
      <c r="F13" s="246">
        <v>948</v>
      </c>
      <c r="G13" s="246">
        <v>53744</v>
      </c>
      <c r="H13" s="246">
        <v>1381</v>
      </c>
      <c r="I13" s="246">
        <v>14346</v>
      </c>
      <c r="J13" s="246">
        <v>35841</v>
      </c>
      <c r="K13" s="246">
        <v>2176</v>
      </c>
      <c r="L13" s="246">
        <v>62320</v>
      </c>
      <c r="M13" s="246">
        <v>2994</v>
      </c>
      <c r="N13" s="246">
        <v>15154</v>
      </c>
      <c r="O13" s="246">
        <v>42350</v>
      </c>
      <c r="P13" s="246">
        <v>1822</v>
      </c>
      <c r="Q13" s="246">
        <v>44468</v>
      </c>
      <c r="R13" s="246">
        <v>3840</v>
      </c>
      <c r="S13" s="246">
        <v>12245</v>
      </c>
      <c r="T13" s="246">
        <v>27021</v>
      </c>
      <c r="U13" s="246">
        <v>1363</v>
      </c>
      <c r="V13" s="246">
        <v>38820</v>
      </c>
      <c r="W13" s="246">
        <v>3261</v>
      </c>
      <c r="X13" s="246">
        <v>10012</v>
      </c>
      <c r="Y13" s="246">
        <v>23959</v>
      </c>
      <c r="Z13" s="246">
        <v>1588</v>
      </c>
      <c r="AA13" s="317">
        <f t="shared" si="24"/>
        <v>45082.2</v>
      </c>
      <c r="AB13" s="317">
        <f t="shared" si="21"/>
        <v>2701</v>
      </c>
      <c r="AC13" s="317">
        <f t="shared" si="21"/>
        <v>11868.8</v>
      </c>
      <c r="AD13" s="317">
        <f t="shared" si="21"/>
        <v>28933.200000000001</v>
      </c>
      <c r="AE13" s="317">
        <f t="shared" si="21"/>
        <v>1579.4</v>
      </c>
      <c r="AF13" s="317">
        <f t="shared" si="25"/>
        <v>62320</v>
      </c>
      <c r="AG13" s="317">
        <f t="shared" si="22"/>
        <v>3840</v>
      </c>
      <c r="AH13" s="317">
        <f t="shared" si="22"/>
        <v>15154</v>
      </c>
      <c r="AI13" s="317">
        <f t="shared" si="22"/>
        <v>42350</v>
      </c>
      <c r="AJ13" s="317">
        <f t="shared" si="22"/>
        <v>2176</v>
      </c>
      <c r="AK13" s="317">
        <f t="shared" si="26"/>
        <v>26059</v>
      </c>
      <c r="AL13" s="317">
        <f t="shared" si="23"/>
        <v>1381</v>
      </c>
      <c r="AM13" s="317">
        <f t="shared" si="23"/>
        <v>7587</v>
      </c>
      <c r="AN13" s="317">
        <f t="shared" si="23"/>
        <v>15495</v>
      </c>
      <c r="AO13" s="317">
        <f t="shared" si="23"/>
        <v>948</v>
      </c>
    </row>
    <row r="14" spans="1:41" x14ac:dyDescent="0.2">
      <c r="A14" s="126">
        <v>11</v>
      </c>
      <c r="B14" s="246">
        <v>26241</v>
      </c>
      <c r="C14" s="246">
        <v>1882</v>
      </c>
      <c r="D14" s="246">
        <v>7198</v>
      </c>
      <c r="E14" s="246">
        <v>16255</v>
      </c>
      <c r="F14" s="246">
        <v>906</v>
      </c>
      <c r="G14" s="246">
        <v>54284</v>
      </c>
      <c r="H14" s="246">
        <v>1518</v>
      </c>
      <c r="I14" s="246">
        <v>13501</v>
      </c>
      <c r="J14" s="246">
        <v>37126</v>
      </c>
      <c r="K14" s="246">
        <v>2139</v>
      </c>
      <c r="L14" s="246">
        <v>62500</v>
      </c>
      <c r="M14" s="246">
        <v>2882</v>
      </c>
      <c r="N14" s="246">
        <v>14892</v>
      </c>
      <c r="O14" s="246">
        <v>42815</v>
      </c>
      <c r="P14" s="246">
        <v>1910</v>
      </c>
      <c r="Q14" s="246">
        <v>44333</v>
      </c>
      <c r="R14" s="246">
        <v>3668</v>
      </c>
      <c r="S14" s="246">
        <v>11716</v>
      </c>
      <c r="T14" s="246">
        <v>27517</v>
      </c>
      <c r="U14" s="246">
        <v>1433</v>
      </c>
      <c r="V14" s="246">
        <v>36759</v>
      </c>
      <c r="W14" s="246">
        <v>3263</v>
      </c>
      <c r="X14" s="246">
        <v>9882</v>
      </c>
      <c r="Y14" s="246">
        <v>22384</v>
      </c>
      <c r="Z14" s="246">
        <v>1230</v>
      </c>
      <c r="AA14" s="317">
        <f t="shared" si="24"/>
        <v>44823.4</v>
      </c>
      <c r="AB14" s="317">
        <f t="shared" si="21"/>
        <v>2642.6</v>
      </c>
      <c r="AC14" s="317">
        <f t="shared" si="21"/>
        <v>11437.8</v>
      </c>
      <c r="AD14" s="317">
        <f t="shared" si="21"/>
        <v>29219.4</v>
      </c>
      <c r="AE14" s="317">
        <f t="shared" si="21"/>
        <v>1523.6</v>
      </c>
      <c r="AF14" s="317">
        <f t="shared" si="25"/>
        <v>62500</v>
      </c>
      <c r="AG14" s="317">
        <f t="shared" si="22"/>
        <v>3668</v>
      </c>
      <c r="AH14" s="317">
        <f t="shared" si="22"/>
        <v>14892</v>
      </c>
      <c r="AI14" s="317">
        <f t="shared" si="22"/>
        <v>42815</v>
      </c>
      <c r="AJ14" s="317">
        <f t="shared" si="22"/>
        <v>2139</v>
      </c>
      <c r="AK14" s="317">
        <f t="shared" si="26"/>
        <v>26241</v>
      </c>
      <c r="AL14" s="317">
        <f t="shared" si="23"/>
        <v>1518</v>
      </c>
      <c r="AM14" s="317">
        <f t="shared" si="23"/>
        <v>7198</v>
      </c>
      <c r="AN14" s="317">
        <f t="shared" si="23"/>
        <v>16255</v>
      </c>
      <c r="AO14" s="317">
        <f t="shared" si="23"/>
        <v>906</v>
      </c>
    </row>
    <row r="15" spans="1:41" x14ac:dyDescent="0.2">
      <c r="A15" s="126">
        <v>12</v>
      </c>
      <c r="B15" s="246">
        <v>25658</v>
      </c>
      <c r="C15" s="246">
        <v>1735</v>
      </c>
      <c r="D15" s="246">
        <v>7374</v>
      </c>
      <c r="E15" s="246">
        <v>15582</v>
      </c>
      <c r="F15" s="246">
        <v>966</v>
      </c>
      <c r="G15" s="246">
        <v>55003</v>
      </c>
      <c r="H15" s="246">
        <v>1751</v>
      </c>
      <c r="I15" s="246">
        <v>13852</v>
      </c>
      <c r="J15" s="246">
        <v>37255</v>
      </c>
      <c r="K15" s="246">
        <v>2145</v>
      </c>
      <c r="L15" s="246">
        <v>62226</v>
      </c>
      <c r="M15" s="246">
        <v>2978</v>
      </c>
      <c r="N15" s="246">
        <v>14895</v>
      </c>
      <c r="O15" s="246">
        <v>42405</v>
      </c>
      <c r="P15" s="246">
        <v>1948</v>
      </c>
      <c r="Q15" s="246">
        <v>42795</v>
      </c>
      <c r="R15" s="246">
        <v>3301</v>
      </c>
      <c r="S15" s="246">
        <v>10796</v>
      </c>
      <c r="T15" s="246">
        <v>27504</v>
      </c>
      <c r="U15" s="246">
        <v>1194</v>
      </c>
      <c r="V15" s="246">
        <v>35603</v>
      </c>
      <c r="W15" s="246">
        <v>2734</v>
      </c>
      <c r="X15" s="246">
        <v>9428</v>
      </c>
      <c r="Y15" s="246">
        <v>22184</v>
      </c>
      <c r="Z15" s="246">
        <v>1257</v>
      </c>
      <c r="AA15" s="317">
        <f t="shared" si="24"/>
        <v>44257</v>
      </c>
      <c r="AB15" s="317">
        <f t="shared" si="21"/>
        <v>2499.8000000000002</v>
      </c>
      <c r="AC15" s="317">
        <f t="shared" si="21"/>
        <v>11269</v>
      </c>
      <c r="AD15" s="317">
        <f t="shared" si="21"/>
        <v>28986</v>
      </c>
      <c r="AE15" s="317">
        <f t="shared" si="21"/>
        <v>1502</v>
      </c>
      <c r="AF15" s="317">
        <f t="shared" si="25"/>
        <v>62226</v>
      </c>
      <c r="AG15" s="317">
        <f t="shared" si="22"/>
        <v>3301</v>
      </c>
      <c r="AH15" s="317">
        <f t="shared" si="22"/>
        <v>14895</v>
      </c>
      <c r="AI15" s="317">
        <f t="shared" si="22"/>
        <v>42405</v>
      </c>
      <c r="AJ15" s="317">
        <f t="shared" si="22"/>
        <v>2145</v>
      </c>
      <c r="AK15" s="317">
        <f t="shared" si="26"/>
        <v>25658</v>
      </c>
      <c r="AL15" s="317">
        <f t="shared" si="23"/>
        <v>1735</v>
      </c>
      <c r="AM15" s="317">
        <f t="shared" si="23"/>
        <v>7374</v>
      </c>
      <c r="AN15" s="317">
        <f t="shared" si="23"/>
        <v>15582</v>
      </c>
      <c r="AO15" s="317">
        <f t="shared" si="23"/>
        <v>966</v>
      </c>
    </row>
    <row r="16" spans="1:41" x14ac:dyDescent="0.2">
      <c r="A16" s="126">
        <v>13</v>
      </c>
      <c r="B16" s="246">
        <v>26568</v>
      </c>
      <c r="C16" s="246">
        <v>1719</v>
      </c>
      <c r="D16" s="246">
        <v>7913</v>
      </c>
      <c r="E16" s="246">
        <v>15979</v>
      </c>
      <c r="F16" s="246">
        <v>957</v>
      </c>
      <c r="G16" s="246">
        <v>57360</v>
      </c>
      <c r="H16" s="246">
        <v>1597</v>
      </c>
      <c r="I16" s="246">
        <v>14885</v>
      </c>
      <c r="J16" s="246">
        <v>38686</v>
      </c>
      <c r="K16" s="246">
        <v>2192</v>
      </c>
      <c r="L16" s="246">
        <v>62825</v>
      </c>
      <c r="M16" s="246">
        <v>3001</v>
      </c>
      <c r="N16" s="246">
        <v>15090</v>
      </c>
      <c r="O16" s="246">
        <v>43125</v>
      </c>
      <c r="P16" s="246">
        <v>1609</v>
      </c>
      <c r="Q16" s="246">
        <v>41582</v>
      </c>
      <c r="R16" s="246">
        <v>2800</v>
      </c>
      <c r="S16" s="246">
        <v>11161</v>
      </c>
      <c r="T16" s="246">
        <v>26413</v>
      </c>
      <c r="U16" s="246">
        <v>1209</v>
      </c>
      <c r="V16" s="246">
        <v>36249</v>
      </c>
      <c r="W16" s="246">
        <v>2711</v>
      </c>
      <c r="X16" s="246">
        <v>9252</v>
      </c>
      <c r="Y16" s="246">
        <v>22881</v>
      </c>
      <c r="Z16" s="246">
        <v>1405</v>
      </c>
      <c r="AA16" s="317">
        <f t="shared" si="24"/>
        <v>44916.800000000003</v>
      </c>
      <c r="AB16" s="317">
        <f t="shared" si="21"/>
        <v>2365.6</v>
      </c>
      <c r="AC16" s="317">
        <f t="shared" si="21"/>
        <v>11660.2</v>
      </c>
      <c r="AD16" s="317">
        <f t="shared" si="21"/>
        <v>29416.799999999999</v>
      </c>
      <c r="AE16" s="317">
        <f t="shared" si="21"/>
        <v>1474.4</v>
      </c>
      <c r="AF16" s="317">
        <f t="shared" si="25"/>
        <v>62825</v>
      </c>
      <c r="AG16" s="317">
        <f t="shared" si="22"/>
        <v>3001</v>
      </c>
      <c r="AH16" s="317">
        <f t="shared" si="22"/>
        <v>15090</v>
      </c>
      <c r="AI16" s="317">
        <f t="shared" si="22"/>
        <v>43125</v>
      </c>
      <c r="AJ16" s="317">
        <f t="shared" si="22"/>
        <v>2192</v>
      </c>
      <c r="AK16" s="317">
        <f t="shared" si="26"/>
        <v>26568</v>
      </c>
      <c r="AL16" s="317">
        <f t="shared" si="23"/>
        <v>1597</v>
      </c>
      <c r="AM16" s="317">
        <f t="shared" si="23"/>
        <v>7913</v>
      </c>
      <c r="AN16" s="317">
        <f t="shared" si="23"/>
        <v>15979</v>
      </c>
      <c r="AO16" s="317">
        <f t="shared" si="23"/>
        <v>957</v>
      </c>
    </row>
    <row r="17" spans="1:41" x14ac:dyDescent="0.2">
      <c r="A17" s="126">
        <v>14</v>
      </c>
      <c r="B17" s="246">
        <v>27584</v>
      </c>
      <c r="C17" s="246">
        <v>1887</v>
      </c>
      <c r="D17" s="246">
        <v>8126</v>
      </c>
      <c r="E17" s="246">
        <v>16584</v>
      </c>
      <c r="F17" s="246">
        <v>988</v>
      </c>
      <c r="G17" s="246">
        <v>57959</v>
      </c>
      <c r="H17" s="246">
        <v>1666</v>
      </c>
      <c r="I17" s="246">
        <v>15917</v>
      </c>
      <c r="J17" s="246">
        <v>38240</v>
      </c>
      <c r="K17" s="246">
        <v>2136</v>
      </c>
      <c r="L17" s="246">
        <v>64858</v>
      </c>
      <c r="M17" s="246">
        <v>3119</v>
      </c>
      <c r="N17" s="246">
        <v>15370</v>
      </c>
      <c r="O17" s="246">
        <v>44624</v>
      </c>
      <c r="P17" s="246">
        <v>1746</v>
      </c>
      <c r="Q17" s="246">
        <v>40367</v>
      </c>
      <c r="R17" s="246">
        <v>2532</v>
      </c>
      <c r="S17" s="246">
        <v>11125</v>
      </c>
      <c r="T17" s="246">
        <v>25149</v>
      </c>
      <c r="U17" s="246">
        <v>1561</v>
      </c>
      <c r="V17" s="246">
        <v>35832</v>
      </c>
      <c r="W17" s="246">
        <v>2472</v>
      </c>
      <c r="X17" s="246">
        <v>9140</v>
      </c>
      <c r="Y17" s="246">
        <v>22932</v>
      </c>
      <c r="Z17" s="246">
        <v>1288</v>
      </c>
      <c r="AA17" s="317">
        <f t="shared" si="24"/>
        <v>45320</v>
      </c>
      <c r="AB17" s="317">
        <f t="shared" si="21"/>
        <v>2335.1999999999998</v>
      </c>
      <c r="AC17" s="317">
        <f t="shared" si="21"/>
        <v>11935.6</v>
      </c>
      <c r="AD17" s="317">
        <f t="shared" si="21"/>
        <v>29505.8</v>
      </c>
      <c r="AE17" s="317">
        <f t="shared" si="21"/>
        <v>1543.8</v>
      </c>
      <c r="AF17" s="317">
        <f t="shared" si="25"/>
        <v>64858</v>
      </c>
      <c r="AG17" s="317">
        <f t="shared" si="22"/>
        <v>3119</v>
      </c>
      <c r="AH17" s="317">
        <f t="shared" si="22"/>
        <v>15917</v>
      </c>
      <c r="AI17" s="317">
        <f t="shared" si="22"/>
        <v>44624</v>
      </c>
      <c r="AJ17" s="317">
        <f t="shared" si="22"/>
        <v>2136</v>
      </c>
      <c r="AK17" s="317">
        <f t="shared" si="26"/>
        <v>27584</v>
      </c>
      <c r="AL17" s="317">
        <f t="shared" si="23"/>
        <v>1666</v>
      </c>
      <c r="AM17" s="317">
        <f t="shared" si="23"/>
        <v>8126</v>
      </c>
      <c r="AN17" s="317">
        <f t="shared" si="23"/>
        <v>16584</v>
      </c>
      <c r="AO17" s="317">
        <f t="shared" si="23"/>
        <v>988</v>
      </c>
    </row>
    <row r="18" spans="1:41" x14ac:dyDescent="0.2">
      <c r="A18" s="126">
        <v>15</v>
      </c>
      <c r="B18" s="246">
        <v>28357</v>
      </c>
      <c r="C18" s="246">
        <v>2141</v>
      </c>
      <c r="D18" s="246">
        <v>8852</v>
      </c>
      <c r="E18" s="246">
        <v>16287</v>
      </c>
      <c r="F18" s="246">
        <v>1077</v>
      </c>
      <c r="G18" s="246">
        <v>60017</v>
      </c>
      <c r="H18" s="246">
        <v>2207</v>
      </c>
      <c r="I18" s="246">
        <v>16776</v>
      </c>
      <c r="J18" s="246">
        <v>38864</v>
      </c>
      <c r="K18" s="246">
        <v>2170</v>
      </c>
      <c r="L18" s="246">
        <v>67702</v>
      </c>
      <c r="M18" s="246">
        <v>3152</v>
      </c>
      <c r="N18" s="246">
        <v>14899</v>
      </c>
      <c r="O18" s="246">
        <v>47905</v>
      </c>
      <c r="P18" s="246">
        <v>1747</v>
      </c>
      <c r="Q18" s="246">
        <v>39643</v>
      </c>
      <c r="R18" s="246">
        <v>2498</v>
      </c>
      <c r="S18" s="246">
        <v>11201</v>
      </c>
      <c r="T18" s="246">
        <v>24554</v>
      </c>
      <c r="U18" s="246">
        <v>1390</v>
      </c>
      <c r="V18" s="246">
        <v>35872</v>
      </c>
      <c r="W18" s="246">
        <v>2493</v>
      </c>
      <c r="X18" s="246">
        <v>8973</v>
      </c>
      <c r="Y18" s="246">
        <v>23113</v>
      </c>
      <c r="Z18" s="246">
        <v>1293</v>
      </c>
      <c r="AA18" s="317">
        <f t="shared" si="24"/>
        <v>46318.2</v>
      </c>
      <c r="AB18" s="317">
        <f t="shared" si="21"/>
        <v>2498.1999999999998</v>
      </c>
      <c r="AC18" s="317">
        <f t="shared" si="21"/>
        <v>12140.2</v>
      </c>
      <c r="AD18" s="317">
        <f t="shared" si="21"/>
        <v>30144.6</v>
      </c>
      <c r="AE18" s="317">
        <f t="shared" si="21"/>
        <v>1535.4</v>
      </c>
      <c r="AF18" s="317">
        <f t="shared" si="25"/>
        <v>67702</v>
      </c>
      <c r="AG18" s="317">
        <f t="shared" si="22"/>
        <v>3152</v>
      </c>
      <c r="AH18" s="317">
        <f t="shared" si="22"/>
        <v>16776</v>
      </c>
      <c r="AI18" s="317">
        <f t="shared" si="22"/>
        <v>47905</v>
      </c>
      <c r="AJ18" s="317">
        <f t="shared" si="22"/>
        <v>2170</v>
      </c>
      <c r="AK18" s="317">
        <f t="shared" si="26"/>
        <v>28357</v>
      </c>
      <c r="AL18" s="317">
        <f t="shared" si="23"/>
        <v>2141</v>
      </c>
      <c r="AM18" s="317">
        <f t="shared" si="23"/>
        <v>8852</v>
      </c>
      <c r="AN18" s="317">
        <f t="shared" si="23"/>
        <v>16287</v>
      </c>
      <c r="AO18" s="317">
        <f t="shared" si="23"/>
        <v>1077</v>
      </c>
    </row>
    <row r="19" spans="1:41" x14ac:dyDescent="0.2">
      <c r="A19" s="126">
        <v>16</v>
      </c>
      <c r="B19" s="246">
        <v>29527</v>
      </c>
      <c r="C19" s="246">
        <v>2232</v>
      </c>
      <c r="D19" s="246">
        <v>9740</v>
      </c>
      <c r="E19" s="246">
        <v>16386</v>
      </c>
      <c r="F19" s="246">
        <v>1169</v>
      </c>
      <c r="G19" s="246">
        <v>62044</v>
      </c>
      <c r="H19" s="246">
        <v>2282</v>
      </c>
      <c r="I19" s="246">
        <v>17378</v>
      </c>
      <c r="J19" s="246">
        <v>40112</v>
      </c>
      <c r="K19" s="246">
        <v>2272</v>
      </c>
      <c r="L19" s="246">
        <v>68940</v>
      </c>
      <c r="M19" s="246">
        <v>3248</v>
      </c>
      <c r="N19" s="246">
        <v>15365</v>
      </c>
      <c r="O19" s="246">
        <v>48478</v>
      </c>
      <c r="P19" s="246">
        <v>1848</v>
      </c>
      <c r="Q19" s="246">
        <v>39651</v>
      </c>
      <c r="R19" s="246">
        <v>2596</v>
      </c>
      <c r="S19" s="246">
        <v>11946</v>
      </c>
      <c r="T19" s="246">
        <v>23550</v>
      </c>
      <c r="U19" s="246">
        <v>1559</v>
      </c>
      <c r="V19" s="246">
        <v>35710</v>
      </c>
      <c r="W19" s="246">
        <v>2812</v>
      </c>
      <c r="X19" s="246">
        <v>8876</v>
      </c>
      <c r="Y19" s="246">
        <v>22539</v>
      </c>
      <c r="Z19" s="246">
        <v>1483</v>
      </c>
      <c r="AA19" s="317">
        <f t="shared" si="24"/>
        <v>47174.400000000001</v>
      </c>
      <c r="AB19" s="317">
        <f t="shared" si="21"/>
        <v>2634</v>
      </c>
      <c r="AC19" s="317">
        <f t="shared" si="21"/>
        <v>12661</v>
      </c>
      <c r="AD19" s="317">
        <f t="shared" si="21"/>
        <v>30213</v>
      </c>
      <c r="AE19" s="317">
        <f t="shared" si="21"/>
        <v>1666.2</v>
      </c>
      <c r="AF19" s="317">
        <f t="shared" si="25"/>
        <v>68940</v>
      </c>
      <c r="AG19" s="317">
        <f t="shared" si="22"/>
        <v>3248</v>
      </c>
      <c r="AH19" s="317">
        <f t="shared" si="22"/>
        <v>17378</v>
      </c>
      <c r="AI19" s="317">
        <f t="shared" si="22"/>
        <v>48478</v>
      </c>
      <c r="AJ19" s="317">
        <f t="shared" si="22"/>
        <v>2272</v>
      </c>
      <c r="AK19" s="317">
        <f t="shared" si="26"/>
        <v>29527</v>
      </c>
      <c r="AL19" s="317">
        <f t="shared" si="23"/>
        <v>2232</v>
      </c>
      <c r="AM19" s="317">
        <f t="shared" si="23"/>
        <v>8876</v>
      </c>
      <c r="AN19" s="317">
        <f t="shared" si="23"/>
        <v>16386</v>
      </c>
      <c r="AO19" s="317">
        <f t="shared" si="23"/>
        <v>1169</v>
      </c>
    </row>
    <row r="20" spans="1:41" x14ac:dyDescent="0.2">
      <c r="A20" s="126">
        <v>17</v>
      </c>
      <c r="B20" s="246">
        <v>31537</v>
      </c>
      <c r="C20" s="246">
        <v>2602</v>
      </c>
      <c r="D20" s="246">
        <v>10574</v>
      </c>
      <c r="E20" s="246">
        <v>17153</v>
      </c>
      <c r="F20" s="246">
        <v>1208</v>
      </c>
      <c r="G20" s="246">
        <v>64667</v>
      </c>
      <c r="H20" s="246">
        <v>2686</v>
      </c>
      <c r="I20" s="246">
        <v>18331</v>
      </c>
      <c r="J20" s="246">
        <v>41270</v>
      </c>
      <c r="K20" s="246">
        <v>2379</v>
      </c>
      <c r="L20" s="246">
        <v>71199</v>
      </c>
      <c r="M20" s="246">
        <v>3334</v>
      </c>
      <c r="N20" s="246">
        <v>16257</v>
      </c>
      <c r="O20" s="246">
        <v>49846</v>
      </c>
      <c r="P20" s="246">
        <v>1761</v>
      </c>
      <c r="Q20" s="246">
        <v>39667</v>
      </c>
      <c r="R20" s="246">
        <v>2497</v>
      </c>
      <c r="S20" s="246">
        <v>11771</v>
      </c>
      <c r="T20" s="246">
        <v>23699</v>
      </c>
      <c r="U20" s="246">
        <v>1700</v>
      </c>
      <c r="V20" s="246">
        <v>36370</v>
      </c>
      <c r="W20" s="246">
        <v>2923</v>
      </c>
      <c r="X20" s="246">
        <v>9276</v>
      </c>
      <c r="Y20" s="246">
        <v>22735</v>
      </c>
      <c r="Z20" s="246">
        <v>1435</v>
      </c>
      <c r="AA20" s="317">
        <f t="shared" si="24"/>
        <v>48688</v>
      </c>
      <c r="AB20" s="317">
        <f t="shared" si="24"/>
        <v>2808.4</v>
      </c>
      <c r="AC20" s="317">
        <f t="shared" si="24"/>
        <v>13241.8</v>
      </c>
      <c r="AD20" s="317">
        <f t="shared" si="24"/>
        <v>30940.6</v>
      </c>
      <c r="AE20" s="317">
        <f t="shared" si="24"/>
        <v>1696.6</v>
      </c>
      <c r="AF20" s="317">
        <f t="shared" si="25"/>
        <v>71199</v>
      </c>
      <c r="AG20" s="317">
        <f t="shared" si="25"/>
        <v>3334</v>
      </c>
      <c r="AH20" s="317">
        <f t="shared" si="25"/>
        <v>18331</v>
      </c>
      <c r="AI20" s="317">
        <f t="shared" si="25"/>
        <v>49846</v>
      </c>
      <c r="AJ20" s="317">
        <f t="shared" si="25"/>
        <v>2379</v>
      </c>
      <c r="AK20" s="317">
        <f t="shared" si="26"/>
        <v>31537</v>
      </c>
      <c r="AL20" s="317">
        <f t="shared" si="26"/>
        <v>2497</v>
      </c>
      <c r="AM20" s="317">
        <f t="shared" si="26"/>
        <v>9276</v>
      </c>
      <c r="AN20" s="317">
        <f t="shared" si="26"/>
        <v>17153</v>
      </c>
      <c r="AO20" s="317">
        <f t="shared" si="26"/>
        <v>1208</v>
      </c>
    </row>
    <row r="21" spans="1:41" x14ac:dyDescent="0.2">
      <c r="A21" s="126">
        <v>18</v>
      </c>
      <c r="B21" s="246">
        <v>35249</v>
      </c>
      <c r="C21" s="246">
        <v>2823</v>
      </c>
      <c r="D21" s="246">
        <v>11689</v>
      </c>
      <c r="E21" s="246">
        <v>19370</v>
      </c>
      <c r="F21" s="246">
        <v>1367</v>
      </c>
      <c r="G21" s="246">
        <v>66516</v>
      </c>
      <c r="H21" s="246">
        <v>3224</v>
      </c>
      <c r="I21" s="246">
        <v>18430</v>
      </c>
      <c r="J21" s="246">
        <v>42381</v>
      </c>
      <c r="K21" s="246">
        <v>2480</v>
      </c>
      <c r="L21" s="246">
        <v>71858</v>
      </c>
      <c r="M21" s="246">
        <v>3554</v>
      </c>
      <c r="N21" s="246">
        <v>17132</v>
      </c>
      <c r="O21" s="246">
        <v>49320</v>
      </c>
      <c r="P21" s="246">
        <v>1852</v>
      </c>
      <c r="Q21" s="246">
        <v>41633</v>
      </c>
      <c r="R21" s="246">
        <v>2925</v>
      </c>
      <c r="S21" s="246">
        <v>12649</v>
      </c>
      <c r="T21" s="246">
        <v>24324</v>
      </c>
      <c r="U21" s="246">
        <v>1734</v>
      </c>
      <c r="V21" s="246">
        <v>38671</v>
      </c>
      <c r="W21" s="246">
        <v>2965</v>
      </c>
      <c r="X21" s="246">
        <v>10144</v>
      </c>
      <c r="Y21" s="246">
        <v>23827</v>
      </c>
      <c r="Z21" s="246">
        <v>1735</v>
      </c>
      <c r="AA21" s="317">
        <f t="shared" si="24"/>
        <v>50785.4</v>
      </c>
      <c r="AB21" s="317">
        <f t="shared" si="24"/>
        <v>3098.2</v>
      </c>
      <c r="AC21" s="317">
        <f t="shared" si="24"/>
        <v>14008.8</v>
      </c>
      <c r="AD21" s="317">
        <f t="shared" si="24"/>
        <v>31844.400000000001</v>
      </c>
      <c r="AE21" s="317">
        <f t="shared" si="24"/>
        <v>1833.6</v>
      </c>
      <c r="AF21" s="317">
        <f t="shared" si="25"/>
        <v>71858</v>
      </c>
      <c r="AG21" s="317">
        <f t="shared" si="25"/>
        <v>3554</v>
      </c>
      <c r="AH21" s="317">
        <f t="shared" si="25"/>
        <v>18430</v>
      </c>
      <c r="AI21" s="317">
        <f t="shared" si="25"/>
        <v>49320</v>
      </c>
      <c r="AJ21" s="317">
        <f t="shared" si="25"/>
        <v>2480</v>
      </c>
      <c r="AK21" s="317">
        <f t="shared" si="26"/>
        <v>35249</v>
      </c>
      <c r="AL21" s="317">
        <f t="shared" si="26"/>
        <v>2823</v>
      </c>
      <c r="AM21" s="317">
        <f t="shared" si="26"/>
        <v>10144</v>
      </c>
      <c r="AN21" s="317">
        <f t="shared" si="26"/>
        <v>19370</v>
      </c>
      <c r="AO21" s="317">
        <f t="shared" si="26"/>
        <v>1367</v>
      </c>
    </row>
    <row r="22" spans="1:41" x14ac:dyDescent="0.2">
      <c r="A22" s="126">
        <v>19</v>
      </c>
      <c r="B22" s="246">
        <v>37725</v>
      </c>
      <c r="C22" s="246">
        <v>2989</v>
      </c>
      <c r="D22" s="246">
        <v>12519</v>
      </c>
      <c r="E22" s="246">
        <v>20751</v>
      </c>
      <c r="F22" s="246">
        <v>1465</v>
      </c>
      <c r="G22" s="246">
        <v>68459</v>
      </c>
      <c r="H22" s="246">
        <v>3308</v>
      </c>
      <c r="I22" s="246">
        <v>18075</v>
      </c>
      <c r="J22" s="246">
        <v>44695</v>
      </c>
      <c r="K22" s="246">
        <v>2382</v>
      </c>
      <c r="L22" s="246">
        <v>73176</v>
      </c>
      <c r="M22" s="246">
        <v>3633</v>
      </c>
      <c r="N22" s="246">
        <v>18446</v>
      </c>
      <c r="O22" s="246">
        <v>49177</v>
      </c>
      <c r="P22" s="246">
        <v>1920</v>
      </c>
      <c r="Q22" s="246">
        <v>42208</v>
      </c>
      <c r="R22" s="246">
        <v>2594</v>
      </c>
      <c r="S22" s="246">
        <v>13283</v>
      </c>
      <c r="T22" s="246">
        <v>24505</v>
      </c>
      <c r="U22" s="246">
        <v>1826</v>
      </c>
      <c r="V22" s="246">
        <v>40358</v>
      </c>
      <c r="W22" s="246">
        <v>3587</v>
      </c>
      <c r="X22" s="246">
        <v>10900</v>
      </c>
      <c r="Y22" s="246">
        <v>24195</v>
      </c>
      <c r="Z22" s="246">
        <v>1676</v>
      </c>
      <c r="AA22" s="317">
        <f t="shared" si="24"/>
        <v>52385.2</v>
      </c>
      <c r="AB22" s="317">
        <f t="shared" si="24"/>
        <v>3222.2</v>
      </c>
      <c r="AC22" s="317">
        <f t="shared" si="24"/>
        <v>14644.6</v>
      </c>
      <c r="AD22" s="317">
        <f t="shared" si="24"/>
        <v>32664.6</v>
      </c>
      <c r="AE22" s="317">
        <f t="shared" si="24"/>
        <v>1853.8</v>
      </c>
      <c r="AF22" s="317">
        <f t="shared" si="25"/>
        <v>73176</v>
      </c>
      <c r="AG22" s="317">
        <f t="shared" si="25"/>
        <v>3633</v>
      </c>
      <c r="AH22" s="317">
        <f t="shared" si="25"/>
        <v>18446</v>
      </c>
      <c r="AI22" s="317">
        <f t="shared" si="25"/>
        <v>49177</v>
      </c>
      <c r="AJ22" s="317">
        <f t="shared" si="25"/>
        <v>2382</v>
      </c>
      <c r="AK22" s="317">
        <f t="shared" si="26"/>
        <v>37725</v>
      </c>
      <c r="AL22" s="317">
        <f t="shared" si="26"/>
        <v>2594</v>
      </c>
      <c r="AM22" s="317">
        <f t="shared" si="26"/>
        <v>10900</v>
      </c>
      <c r="AN22" s="317">
        <f t="shared" si="26"/>
        <v>20751</v>
      </c>
      <c r="AO22" s="317">
        <f t="shared" si="26"/>
        <v>1465</v>
      </c>
    </row>
    <row r="23" spans="1:41" x14ac:dyDescent="0.2">
      <c r="A23" s="126">
        <v>20</v>
      </c>
      <c r="B23" s="246">
        <v>39911</v>
      </c>
      <c r="C23" s="246">
        <v>2950</v>
      </c>
      <c r="D23" s="246">
        <v>13514</v>
      </c>
      <c r="E23" s="246">
        <v>22013</v>
      </c>
      <c r="F23" s="246">
        <v>1434</v>
      </c>
      <c r="G23" s="246">
        <v>71042</v>
      </c>
      <c r="H23" s="246">
        <v>3463</v>
      </c>
      <c r="I23" s="246">
        <v>18235</v>
      </c>
      <c r="J23" s="246">
        <v>46882</v>
      </c>
      <c r="K23" s="246">
        <v>2463</v>
      </c>
      <c r="L23" s="246">
        <v>74216</v>
      </c>
      <c r="M23" s="246">
        <v>3665</v>
      </c>
      <c r="N23" s="246">
        <v>19239</v>
      </c>
      <c r="O23" s="246">
        <v>49141</v>
      </c>
      <c r="P23" s="246">
        <v>2171</v>
      </c>
      <c r="Q23" s="246">
        <v>43686</v>
      </c>
      <c r="R23" s="246">
        <v>3009</v>
      </c>
      <c r="S23" s="246">
        <v>13958</v>
      </c>
      <c r="T23" s="246">
        <v>24929</v>
      </c>
      <c r="U23" s="246">
        <v>1791</v>
      </c>
      <c r="V23" s="246">
        <v>41092</v>
      </c>
      <c r="W23" s="246">
        <v>3501</v>
      </c>
      <c r="X23" s="246">
        <v>11970</v>
      </c>
      <c r="Y23" s="246">
        <v>23691</v>
      </c>
      <c r="Z23" s="246">
        <v>1931</v>
      </c>
      <c r="AA23" s="317">
        <f t="shared" si="24"/>
        <v>53989.4</v>
      </c>
      <c r="AB23" s="317">
        <f t="shared" si="24"/>
        <v>3317.6</v>
      </c>
      <c r="AC23" s="317">
        <f t="shared" si="24"/>
        <v>15383.2</v>
      </c>
      <c r="AD23" s="317">
        <f t="shared" si="24"/>
        <v>33331.199999999997</v>
      </c>
      <c r="AE23" s="317">
        <f t="shared" si="24"/>
        <v>1958</v>
      </c>
      <c r="AF23" s="317">
        <f t="shared" si="25"/>
        <v>74216</v>
      </c>
      <c r="AG23" s="317">
        <f t="shared" si="25"/>
        <v>3665</v>
      </c>
      <c r="AH23" s="317">
        <f t="shared" si="25"/>
        <v>19239</v>
      </c>
      <c r="AI23" s="317">
        <f t="shared" si="25"/>
        <v>49141</v>
      </c>
      <c r="AJ23" s="317">
        <f t="shared" si="25"/>
        <v>2463</v>
      </c>
      <c r="AK23" s="317">
        <f t="shared" si="26"/>
        <v>39911</v>
      </c>
      <c r="AL23" s="317">
        <f t="shared" si="26"/>
        <v>2950</v>
      </c>
      <c r="AM23" s="317">
        <f t="shared" si="26"/>
        <v>11970</v>
      </c>
      <c r="AN23" s="317">
        <f t="shared" si="26"/>
        <v>22013</v>
      </c>
      <c r="AO23" s="317">
        <f t="shared" si="26"/>
        <v>1434</v>
      </c>
    </row>
    <row r="24" spans="1:41" x14ac:dyDescent="0.2">
      <c r="A24" s="126">
        <v>21</v>
      </c>
      <c r="B24" s="246">
        <v>42089</v>
      </c>
      <c r="C24" s="246">
        <v>3009</v>
      </c>
      <c r="D24" s="246">
        <v>14802</v>
      </c>
      <c r="E24" s="246">
        <v>22653</v>
      </c>
      <c r="F24" s="246">
        <v>1626</v>
      </c>
      <c r="G24" s="246">
        <v>73218</v>
      </c>
      <c r="H24" s="246">
        <v>4076</v>
      </c>
      <c r="I24" s="246">
        <v>18658</v>
      </c>
      <c r="J24" s="246">
        <v>47857</v>
      </c>
      <c r="K24" s="246">
        <v>2628</v>
      </c>
      <c r="L24" s="246">
        <v>74129</v>
      </c>
      <c r="M24" s="246">
        <v>3434</v>
      </c>
      <c r="N24" s="246">
        <v>19461</v>
      </c>
      <c r="O24" s="246">
        <v>49063</v>
      </c>
      <c r="P24" s="246">
        <v>2171</v>
      </c>
      <c r="Q24" s="246">
        <v>47132</v>
      </c>
      <c r="R24" s="246">
        <v>3486</v>
      </c>
      <c r="S24" s="246">
        <v>14952</v>
      </c>
      <c r="T24" s="246">
        <v>26661</v>
      </c>
      <c r="U24" s="246">
        <v>2034</v>
      </c>
      <c r="V24" s="246">
        <v>43135</v>
      </c>
      <c r="W24" s="246">
        <v>4101</v>
      </c>
      <c r="X24" s="246">
        <v>13014</v>
      </c>
      <c r="Y24" s="246">
        <v>24093</v>
      </c>
      <c r="Z24" s="246">
        <v>1927</v>
      </c>
      <c r="AA24" s="317">
        <f t="shared" si="24"/>
        <v>55940.6</v>
      </c>
      <c r="AB24" s="317">
        <f t="shared" si="24"/>
        <v>3621.2</v>
      </c>
      <c r="AC24" s="317">
        <f t="shared" si="24"/>
        <v>16177.4</v>
      </c>
      <c r="AD24" s="317">
        <f t="shared" si="24"/>
        <v>34065.4</v>
      </c>
      <c r="AE24" s="317">
        <f t="shared" si="24"/>
        <v>2077.1999999999998</v>
      </c>
      <c r="AF24" s="317">
        <f t="shared" si="25"/>
        <v>74129</v>
      </c>
      <c r="AG24" s="317">
        <f t="shared" si="25"/>
        <v>4101</v>
      </c>
      <c r="AH24" s="317">
        <f t="shared" si="25"/>
        <v>19461</v>
      </c>
      <c r="AI24" s="317">
        <f t="shared" si="25"/>
        <v>49063</v>
      </c>
      <c r="AJ24" s="317">
        <f t="shared" si="25"/>
        <v>2628</v>
      </c>
      <c r="AK24" s="317">
        <f t="shared" si="26"/>
        <v>42089</v>
      </c>
      <c r="AL24" s="317">
        <f t="shared" si="26"/>
        <v>3009</v>
      </c>
      <c r="AM24" s="317">
        <f t="shared" si="26"/>
        <v>13014</v>
      </c>
      <c r="AN24" s="317">
        <f t="shared" si="26"/>
        <v>22653</v>
      </c>
      <c r="AO24" s="317">
        <f t="shared" si="26"/>
        <v>1626</v>
      </c>
    </row>
    <row r="25" spans="1:41" x14ac:dyDescent="0.2">
      <c r="A25" s="126">
        <v>22</v>
      </c>
      <c r="B25" s="246">
        <v>45775</v>
      </c>
      <c r="C25" s="246">
        <v>3278</v>
      </c>
      <c r="D25" s="246">
        <v>16073</v>
      </c>
      <c r="E25" s="246">
        <v>24616</v>
      </c>
      <c r="F25" s="246">
        <v>1808</v>
      </c>
      <c r="G25" s="246">
        <v>77046</v>
      </c>
      <c r="H25" s="246">
        <v>4476</v>
      </c>
      <c r="I25" s="246">
        <v>19762</v>
      </c>
      <c r="J25" s="246">
        <v>50195</v>
      </c>
      <c r="K25" s="246">
        <v>2614</v>
      </c>
      <c r="L25" s="246">
        <v>75381</v>
      </c>
      <c r="M25" s="246">
        <v>3431</v>
      </c>
      <c r="N25" s="246">
        <v>20766</v>
      </c>
      <c r="O25" s="246">
        <v>48798</v>
      </c>
      <c r="P25" s="246">
        <v>2386</v>
      </c>
      <c r="Q25" s="246">
        <v>50425</v>
      </c>
      <c r="R25" s="246">
        <v>3629</v>
      </c>
      <c r="S25" s="246">
        <v>15451</v>
      </c>
      <c r="T25" s="246">
        <v>29002</v>
      </c>
      <c r="U25" s="246">
        <v>2343</v>
      </c>
      <c r="V25" s="246">
        <v>47113</v>
      </c>
      <c r="W25" s="246">
        <v>3471</v>
      </c>
      <c r="X25" s="246">
        <v>14593</v>
      </c>
      <c r="Y25" s="246">
        <v>26931</v>
      </c>
      <c r="Z25" s="246">
        <v>2118</v>
      </c>
      <c r="AA25" s="317">
        <f t="shared" si="24"/>
        <v>59148</v>
      </c>
      <c r="AB25" s="317">
        <f t="shared" si="24"/>
        <v>3657</v>
      </c>
      <c r="AC25" s="317">
        <f t="shared" si="24"/>
        <v>17329</v>
      </c>
      <c r="AD25" s="317">
        <f t="shared" si="24"/>
        <v>35908.400000000001</v>
      </c>
      <c r="AE25" s="317">
        <f t="shared" si="24"/>
        <v>2253.8000000000002</v>
      </c>
      <c r="AF25" s="317">
        <f t="shared" si="25"/>
        <v>77046</v>
      </c>
      <c r="AG25" s="317">
        <f t="shared" si="25"/>
        <v>4476</v>
      </c>
      <c r="AH25" s="317">
        <f t="shared" si="25"/>
        <v>20766</v>
      </c>
      <c r="AI25" s="317">
        <f t="shared" si="25"/>
        <v>50195</v>
      </c>
      <c r="AJ25" s="317">
        <f t="shared" si="25"/>
        <v>2614</v>
      </c>
      <c r="AK25" s="317">
        <f t="shared" si="26"/>
        <v>45775</v>
      </c>
      <c r="AL25" s="317">
        <f t="shared" si="26"/>
        <v>3278</v>
      </c>
      <c r="AM25" s="317">
        <f t="shared" si="26"/>
        <v>14593</v>
      </c>
      <c r="AN25" s="317">
        <f t="shared" si="26"/>
        <v>24616</v>
      </c>
      <c r="AO25" s="317">
        <f t="shared" si="26"/>
        <v>1808</v>
      </c>
    </row>
    <row r="26" spans="1:41" x14ac:dyDescent="0.2">
      <c r="A26" s="126">
        <v>23</v>
      </c>
      <c r="B26" s="246">
        <v>49214</v>
      </c>
      <c r="C26" s="246">
        <v>3432</v>
      </c>
      <c r="D26" s="246">
        <v>16556</v>
      </c>
      <c r="E26" s="246">
        <v>27157</v>
      </c>
      <c r="F26" s="246">
        <v>2069</v>
      </c>
      <c r="G26" s="246">
        <v>78795</v>
      </c>
      <c r="H26" s="246">
        <v>5091</v>
      </c>
      <c r="I26" s="246">
        <v>20747</v>
      </c>
      <c r="J26" s="246">
        <v>50199</v>
      </c>
      <c r="K26" s="246">
        <v>2758</v>
      </c>
      <c r="L26" s="246">
        <v>77294</v>
      </c>
      <c r="M26" s="246">
        <v>3685</v>
      </c>
      <c r="N26" s="246">
        <v>21222</v>
      </c>
      <c r="O26" s="246">
        <v>50201</v>
      </c>
      <c r="P26" s="246">
        <v>2185</v>
      </c>
      <c r="Q26" s="246">
        <v>52782</v>
      </c>
      <c r="R26" s="246">
        <v>3419</v>
      </c>
      <c r="S26" s="246">
        <v>16748</v>
      </c>
      <c r="T26" s="246">
        <v>30042</v>
      </c>
      <c r="U26" s="246">
        <v>2573</v>
      </c>
      <c r="V26" s="246">
        <v>50845</v>
      </c>
      <c r="W26" s="246">
        <v>3577</v>
      </c>
      <c r="X26" s="246">
        <v>16497</v>
      </c>
      <c r="Y26" s="246">
        <v>28417</v>
      </c>
      <c r="Z26" s="246">
        <v>2353</v>
      </c>
      <c r="AA26" s="317">
        <f t="shared" si="24"/>
        <v>61786</v>
      </c>
      <c r="AB26" s="317">
        <f t="shared" si="24"/>
        <v>3840.8</v>
      </c>
      <c r="AC26" s="317">
        <f t="shared" si="24"/>
        <v>18354</v>
      </c>
      <c r="AD26" s="317">
        <f t="shared" si="24"/>
        <v>37203.199999999997</v>
      </c>
      <c r="AE26" s="317">
        <f t="shared" si="24"/>
        <v>2387.6</v>
      </c>
      <c r="AF26" s="317">
        <f t="shared" si="25"/>
        <v>78795</v>
      </c>
      <c r="AG26" s="317">
        <f t="shared" si="25"/>
        <v>5091</v>
      </c>
      <c r="AH26" s="317">
        <f t="shared" si="25"/>
        <v>21222</v>
      </c>
      <c r="AI26" s="317">
        <f t="shared" si="25"/>
        <v>50201</v>
      </c>
      <c r="AJ26" s="317">
        <f t="shared" si="25"/>
        <v>2758</v>
      </c>
      <c r="AK26" s="317">
        <f t="shared" si="26"/>
        <v>49214</v>
      </c>
      <c r="AL26" s="317">
        <f t="shared" si="26"/>
        <v>3419</v>
      </c>
      <c r="AM26" s="317">
        <f t="shared" si="26"/>
        <v>16497</v>
      </c>
      <c r="AN26" s="317">
        <f t="shared" si="26"/>
        <v>27157</v>
      </c>
      <c r="AO26" s="317">
        <f t="shared" si="26"/>
        <v>2069</v>
      </c>
    </row>
    <row r="27" spans="1:41" x14ac:dyDescent="0.2">
      <c r="A27" s="126">
        <v>24</v>
      </c>
      <c r="B27" s="246">
        <v>51241</v>
      </c>
      <c r="C27" s="246">
        <v>3806</v>
      </c>
      <c r="D27" s="246">
        <v>16565</v>
      </c>
      <c r="E27" s="246">
        <v>28729</v>
      </c>
      <c r="F27" s="246">
        <v>2141</v>
      </c>
      <c r="G27" s="246">
        <v>80660</v>
      </c>
      <c r="H27" s="246">
        <v>5029</v>
      </c>
      <c r="I27" s="246">
        <v>21638</v>
      </c>
      <c r="J27" s="246">
        <v>51213</v>
      </c>
      <c r="K27" s="246">
        <v>2780</v>
      </c>
      <c r="L27" s="246">
        <v>78351</v>
      </c>
      <c r="M27" s="246">
        <v>3276</v>
      </c>
      <c r="N27" s="246">
        <v>21893</v>
      </c>
      <c r="O27" s="246">
        <v>50789</v>
      </c>
      <c r="P27" s="246">
        <v>2394</v>
      </c>
      <c r="Q27" s="246">
        <v>54533</v>
      </c>
      <c r="R27" s="246">
        <v>3781</v>
      </c>
      <c r="S27" s="246">
        <v>17627</v>
      </c>
      <c r="T27" s="246">
        <v>30492</v>
      </c>
      <c r="U27" s="246">
        <v>2633</v>
      </c>
      <c r="V27" s="246">
        <v>54079</v>
      </c>
      <c r="W27" s="246">
        <v>4262</v>
      </c>
      <c r="X27" s="246">
        <v>17710</v>
      </c>
      <c r="Y27" s="246">
        <v>29560</v>
      </c>
      <c r="Z27" s="246">
        <v>2546</v>
      </c>
      <c r="AA27" s="317">
        <f t="shared" si="24"/>
        <v>63772.800000000003</v>
      </c>
      <c r="AB27" s="317">
        <f t="shared" si="24"/>
        <v>4030.8</v>
      </c>
      <c r="AC27" s="317">
        <f t="shared" si="24"/>
        <v>19086.599999999999</v>
      </c>
      <c r="AD27" s="317">
        <f t="shared" si="24"/>
        <v>38156.6</v>
      </c>
      <c r="AE27" s="317">
        <f t="shared" si="24"/>
        <v>2498.8000000000002</v>
      </c>
      <c r="AF27" s="317">
        <f t="shared" si="25"/>
        <v>80660</v>
      </c>
      <c r="AG27" s="317">
        <f t="shared" si="25"/>
        <v>5029</v>
      </c>
      <c r="AH27" s="317">
        <f t="shared" si="25"/>
        <v>21893</v>
      </c>
      <c r="AI27" s="317">
        <f t="shared" si="25"/>
        <v>51213</v>
      </c>
      <c r="AJ27" s="317">
        <f t="shared" si="25"/>
        <v>2780</v>
      </c>
      <c r="AK27" s="317">
        <f t="shared" si="26"/>
        <v>51241</v>
      </c>
      <c r="AL27" s="317">
        <f t="shared" si="26"/>
        <v>3276</v>
      </c>
      <c r="AM27" s="317">
        <f t="shared" si="26"/>
        <v>16565</v>
      </c>
      <c r="AN27" s="317">
        <f t="shared" si="26"/>
        <v>28729</v>
      </c>
      <c r="AO27" s="317">
        <f t="shared" si="26"/>
        <v>2141</v>
      </c>
    </row>
    <row r="28" spans="1:41" x14ac:dyDescent="0.2">
      <c r="A28" s="126">
        <v>25</v>
      </c>
      <c r="B28" s="246">
        <v>53671</v>
      </c>
      <c r="C28" s="246">
        <v>4057</v>
      </c>
      <c r="D28" s="246">
        <v>17158</v>
      </c>
      <c r="E28" s="246">
        <v>30182</v>
      </c>
      <c r="F28" s="246">
        <v>2274</v>
      </c>
      <c r="G28" s="246">
        <v>81968</v>
      </c>
      <c r="H28" s="246">
        <v>5048</v>
      </c>
      <c r="I28" s="246">
        <v>22175</v>
      </c>
      <c r="J28" s="246">
        <v>51955</v>
      </c>
      <c r="K28" s="246">
        <v>2790</v>
      </c>
      <c r="L28" s="246">
        <v>79561</v>
      </c>
      <c r="M28" s="246">
        <v>3671</v>
      </c>
      <c r="N28" s="246">
        <v>22988</v>
      </c>
      <c r="O28" s="246">
        <v>50387</v>
      </c>
      <c r="P28" s="246">
        <v>2515</v>
      </c>
      <c r="Q28" s="246">
        <v>58451</v>
      </c>
      <c r="R28" s="246">
        <v>4349</v>
      </c>
      <c r="S28" s="246">
        <v>18175</v>
      </c>
      <c r="T28" s="246">
        <v>33030</v>
      </c>
      <c r="U28" s="246">
        <v>2897</v>
      </c>
      <c r="V28" s="246">
        <v>58365</v>
      </c>
      <c r="W28" s="246">
        <v>4763</v>
      </c>
      <c r="X28" s="246">
        <v>18441</v>
      </c>
      <c r="Y28" s="246">
        <v>32308</v>
      </c>
      <c r="Z28" s="246">
        <v>2853</v>
      </c>
      <c r="AA28" s="317">
        <f t="shared" si="24"/>
        <v>66403.199999999997</v>
      </c>
      <c r="AB28" s="317">
        <f t="shared" si="24"/>
        <v>4377.6000000000004</v>
      </c>
      <c r="AC28" s="317">
        <f t="shared" si="24"/>
        <v>19787.400000000001</v>
      </c>
      <c r="AD28" s="317">
        <f t="shared" si="24"/>
        <v>39572.400000000001</v>
      </c>
      <c r="AE28" s="317">
        <f t="shared" si="24"/>
        <v>2665.8</v>
      </c>
      <c r="AF28" s="317">
        <f t="shared" si="25"/>
        <v>81968</v>
      </c>
      <c r="AG28" s="317">
        <f t="shared" si="25"/>
        <v>5048</v>
      </c>
      <c r="AH28" s="317">
        <f t="shared" si="25"/>
        <v>22988</v>
      </c>
      <c r="AI28" s="317">
        <f t="shared" si="25"/>
        <v>51955</v>
      </c>
      <c r="AJ28" s="317">
        <f t="shared" si="25"/>
        <v>2897</v>
      </c>
      <c r="AK28" s="317">
        <f t="shared" si="26"/>
        <v>53671</v>
      </c>
      <c r="AL28" s="317">
        <f t="shared" si="26"/>
        <v>3671</v>
      </c>
      <c r="AM28" s="317">
        <f t="shared" si="26"/>
        <v>17158</v>
      </c>
      <c r="AN28" s="317">
        <f t="shared" si="26"/>
        <v>30182</v>
      </c>
      <c r="AO28" s="317">
        <f t="shared" si="26"/>
        <v>2274</v>
      </c>
    </row>
    <row r="29" spans="1:41" x14ac:dyDescent="0.2">
      <c r="A29" s="126">
        <v>26</v>
      </c>
      <c r="B29" s="246">
        <v>56240</v>
      </c>
      <c r="C29" s="246">
        <v>4200</v>
      </c>
      <c r="D29" s="246">
        <v>17544</v>
      </c>
      <c r="E29" s="246">
        <v>32118</v>
      </c>
      <c r="F29" s="246">
        <v>2378</v>
      </c>
      <c r="G29" s="246">
        <v>83547</v>
      </c>
      <c r="H29" s="246">
        <v>5012</v>
      </c>
      <c r="I29" s="246">
        <v>22762</v>
      </c>
      <c r="J29" s="246">
        <v>52756</v>
      </c>
      <c r="K29" s="246">
        <v>3016</v>
      </c>
      <c r="L29" s="246">
        <v>82073</v>
      </c>
      <c r="M29" s="246">
        <v>3887</v>
      </c>
      <c r="N29" s="246">
        <v>24655</v>
      </c>
      <c r="O29" s="246">
        <v>50884</v>
      </c>
      <c r="P29" s="246">
        <v>2646</v>
      </c>
      <c r="Q29" s="246">
        <v>60569</v>
      </c>
      <c r="R29" s="246">
        <v>4392</v>
      </c>
      <c r="S29" s="246">
        <v>18840</v>
      </c>
      <c r="T29" s="246">
        <v>34461</v>
      </c>
      <c r="U29" s="246">
        <v>2876</v>
      </c>
      <c r="V29" s="246">
        <v>61229</v>
      </c>
      <c r="W29" s="246">
        <v>5158</v>
      </c>
      <c r="X29" s="246">
        <v>19243</v>
      </c>
      <c r="Y29" s="246">
        <v>33946</v>
      </c>
      <c r="Z29" s="246">
        <v>2882</v>
      </c>
      <c r="AA29" s="317">
        <f t="shared" si="24"/>
        <v>68731.600000000006</v>
      </c>
      <c r="AB29" s="317">
        <f t="shared" si="24"/>
        <v>4529.8</v>
      </c>
      <c r="AC29" s="317">
        <f t="shared" si="24"/>
        <v>20608.8</v>
      </c>
      <c r="AD29" s="317">
        <f t="shared" si="24"/>
        <v>40833</v>
      </c>
      <c r="AE29" s="317">
        <f t="shared" si="24"/>
        <v>2759.6</v>
      </c>
      <c r="AF29" s="317">
        <f t="shared" si="25"/>
        <v>83547</v>
      </c>
      <c r="AG29" s="317">
        <f t="shared" si="25"/>
        <v>5158</v>
      </c>
      <c r="AH29" s="317">
        <f t="shared" si="25"/>
        <v>24655</v>
      </c>
      <c r="AI29" s="317">
        <f t="shared" si="25"/>
        <v>52756</v>
      </c>
      <c r="AJ29" s="317">
        <f t="shared" si="25"/>
        <v>3016</v>
      </c>
      <c r="AK29" s="317">
        <f t="shared" si="26"/>
        <v>56240</v>
      </c>
      <c r="AL29" s="317">
        <f t="shared" si="26"/>
        <v>3887</v>
      </c>
      <c r="AM29" s="317">
        <f t="shared" si="26"/>
        <v>17544</v>
      </c>
      <c r="AN29" s="317">
        <f t="shared" si="26"/>
        <v>32118</v>
      </c>
      <c r="AO29" s="317">
        <f t="shared" si="26"/>
        <v>2378</v>
      </c>
    </row>
    <row r="30" spans="1:41" x14ac:dyDescent="0.2">
      <c r="A30" s="126">
        <v>27</v>
      </c>
      <c r="B30" s="246">
        <v>60073</v>
      </c>
      <c r="C30" s="246">
        <v>4710</v>
      </c>
      <c r="D30" s="246">
        <v>18947</v>
      </c>
      <c r="E30" s="246">
        <v>34017</v>
      </c>
      <c r="F30" s="246">
        <v>2399</v>
      </c>
      <c r="G30" s="246">
        <v>85724</v>
      </c>
      <c r="H30" s="246">
        <v>5096</v>
      </c>
      <c r="I30" s="246">
        <v>24162</v>
      </c>
      <c r="J30" s="246">
        <v>53587</v>
      </c>
      <c r="K30" s="246">
        <v>2879</v>
      </c>
      <c r="L30" s="246">
        <v>84788</v>
      </c>
      <c r="M30" s="246">
        <v>3790</v>
      </c>
      <c r="N30" s="246">
        <v>25878</v>
      </c>
      <c r="O30" s="246">
        <v>52645</v>
      </c>
      <c r="P30" s="246">
        <v>2475</v>
      </c>
      <c r="Q30" s="246">
        <v>62232</v>
      </c>
      <c r="R30" s="246">
        <v>4568</v>
      </c>
      <c r="S30" s="246">
        <v>19695</v>
      </c>
      <c r="T30" s="246">
        <v>34897</v>
      </c>
      <c r="U30" s="246">
        <v>3072</v>
      </c>
      <c r="V30" s="246">
        <v>63592</v>
      </c>
      <c r="W30" s="246">
        <v>4967</v>
      </c>
      <c r="X30" s="246">
        <v>20409</v>
      </c>
      <c r="Y30" s="246">
        <v>35184</v>
      </c>
      <c r="Z30" s="246">
        <v>3032</v>
      </c>
      <c r="AA30" s="317">
        <f t="shared" si="24"/>
        <v>71281.8</v>
      </c>
      <c r="AB30" s="317">
        <f t="shared" si="24"/>
        <v>4626.2</v>
      </c>
      <c r="AC30" s="317">
        <f t="shared" si="24"/>
        <v>21818.2</v>
      </c>
      <c r="AD30" s="317">
        <f t="shared" si="24"/>
        <v>42066</v>
      </c>
      <c r="AE30" s="317">
        <f t="shared" si="24"/>
        <v>2771.4</v>
      </c>
      <c r="AF30" s="317">
        <f t="shared" si="25"/>
        <v>85724</v>
      </c>
      <c r="AG30" s="317">
        <f t="shared" si="25"/>
        <v>5096</v>
      </c>
      <c r="AH30" s="317">
        <f t="shared" si="25"/>
        <v>25878</v>
      </c>
      <c r="AI30" s="317">
        <f t="shared" si="25"/>
        <v>53587</v>
      </c>
      <c r="AJ30" s="317">
        <f t="shared" si="25"/>
        <v>3072</v>
      </c>
      <c r="AK30" s="317">
        <f t="shared" si="26"/>
        <v>60073</v>
      </c>
      <c r="AL30" s="317">
        <f t="shared" si="26"/>
        <v>3790</v>
      </c>
      <c r="AM30" s="317">
        <f t="shared" si="26"/>
        <v>18947</v>
      </c>
      <c r="AN30" s="317">
        <f t="shared" si="26"/>
        <v>34017</v>
      </c>
      <c r="AO30" s="317">
        <f t="shared" si="26"/>
        <v>2399</v>
      </c>
    </row>
    <row r="31" spans="1:41" x14ac:dyDescent="0.2">
      <c r="A31" s="126">
        <v>28</v>
      </c>
      <c r="B31" s="246">
        <v>63288</v>
      </c>
      <c r="C31" s="246">
        <v>4957</v>
      </c>
      <c r="D31" s="246">
        <v>20189</v>
      </c>
      <c r="E31" s="246">
        <v>35629</v>
      </c>
      <c r="F31" s="246">
        <v>2512</v>
      </c>
      <c r="G31" s="246">
        <v>87382</v>
      </c>
      <c r="H31" s="246">
        <v>4165</v>
      </c>
      <c r="I31" s="246">
        <v>24636</v>
      </c>
      <c r="J31" s="246">
        <v>55700</v>
      </c>
      <c r="K31" s="246">
        <v>2881</v>
      </c>
      <c r="L31" s="246">
        <v>87359</v>
      </c>
      <c r="M31" s="246">
        <v>4249</v>
      </c>
      <c r="N31" s="246">
        <v>27314</v>
      </c>
      <c r="O31" s="246">
        <v>52974</v>
      </c>
      <c r="P31" s="246">
        <v>2822</v>
      </c>
      <c r="Q31" s="246">
        <v>65733</v>
      </c>
      <c r="R31" s="246">
        <v>5174</v>
      </c>
      <c r="S31" s="246">
        <v>20511</v>
      </c>
      <c r="T31" s="246">
        <v>37168</v>
      </c>
      <c r="U31" s="246">
        <v>2880</v>
      </c>
      <c r="V31" s="246">
        <v>65256</v>
      </c>
      <c r="W31" s="246">
        <v>5835</v>
      </c>
      <c r="X31" s="246">
        <v>21693</v>
      </c>
      <c r="Y31" s="246">
        <v>34723</v>
      </c>
      <c r="Z31" s="246">
        <v>3005</v>
      </c>
      <c r="AA31" s="317">
        <f t="shared" si="24"/>
        <v>73803.600000000006</v>
      </c>
      <c r="AB31" s="317">
        <f t="shared" si="24"/>
        <v>4876</v>
      </c>
      <c r="AC31" s="317">
        <f t="shared" si="24"/>
        <v>22868.6</v>
      </c>
      <c r="AD31" s="317">
        <f t="shared" si="24"/>
        <v>43238.8</v>
      </c>
      <c r="AE31" s="317">
        <f t="shared" si="24"/>
        <v>2820</v>
      </c>
      <c r="AF31" s="317">
        <f t="shared" si="25"/>
        <v>87382</v>
      </c>
      <c r="AG31" s="317">
        <f t="shared" si="25"/>
        <v>5835</v>
      </c>
      <c r="AH31" s="317">
        <f t="shared" si="25"/>
        <v>27314</v>
      </c>
      <c r="AI31" s="317">
        <f t="shared" si="25"/>
        <v>55700</v>
      </c>
      <c r="AJ31" s="317">
        <f t="shared" si="25"/>
        <v>3005</v>
      </c>
      <c r="AK31" s="317">
        <f t="shared" si="26"/>
        <v>63288</v>
      </c>
      <c r="AL31" s="317">
        <f t="shared" si="26"/>
        <v>4165</v>
      </c>
      <c r="AM31" s="317">
        <f t="shared" si="26"/>
        <v>20189</v>
      </c>
      <c r="AN31" s="317">
        <f t="shared" si="26"/>
        <v>34723</v>
      </c>
      <c r="AO31" s="317">
        <f t="shared" si="26"/>
        <v>2512</v>
      </c>
    </row>
    <row r="32" spans="1:41" x14ac:dyDescent="0.2">
      <c r="A32" s="126">
        <v>29</v>
      </c>
      <c r="B32" s="246">
        <v>65451</v>
      </c>
      <c r="C32" s="246">
        <v>5253</v>
      </c>
      <c r="D32" s="246">
        <v>21592</v>
      </c>
      <c r="E32" s="246">
        <v>36003</v>
      </c>
      <c r="F32" s="246">
        <v>2603</v>
      </c>
      <c r="G32" s="246">
        <v>87690</v>
      </c>
      <c r="H32" s="246">
        <v>4207</v>
      </c>
      <c r="I32" s="246">
        <v>25246</v>
      </c>
      <c r="J32" s="246">
        <v>55180</v>
      </c>
      <c r="K32" s="246">
        <v>3057</v>
      </c>
      <c r="L32" s="246">
        <v>87437</v>
      </c>
      <c r="M32" s="246">
        <v>4367</v>
      </c>
      <c r="N32" s="246">
        <v>27979</v>
      </c>
      <c r="O32" s="246">
        <v>52385</v>
      </c>
      <c r="P32" s="246">
        <v>2705</v>
      </c>
      <c r="Q32" s="246">
        <v>65933</v>
      </c>
      <c r="R32" s="246">
        <v>5014</v>
      </c>
      <c r="S32" s="246">
        <v>21192</v>
      </c>
      <c r="T32" s="246">
        <v>36706</v>
      </c>
      <c r="U32" s="246">
        <v>3021</v>
      </c>
      <c r="V32" s="246">
        <v>64482</v>
      </c>
      <c r="W32" s="246">
        <v>5433</v>
      </c>
      <c r="X32" s="246">
        <v>21401</v>
      </c>
      <c r="Y32" s="246">
        <v>34652</v>
      </c>
      <c r="Z32" s="246">
        <v>2996</v>
      </c>
      <c r="AA32" s="317">
        <f t="shared" si="24"/>
        <v>74198.600000000006</v>
      </c>
      <c r="AB32" s="317">
        <f t="shared" si="24"/>
        <v>4854.8</v>
      </c>
      <c r="AC32" s="317">
        <f t="shared" si="24"/>
        <v>23482</v>
      </c>
      <c r="AD32" s="317">
        <f t="shared" si="24"/>
        <v>42985.2</v>
      </c>
      <c r="AE32" s="317">
        <f t="shared" si="24"/>
        <v>2876.4</v>
      </c>
      <c r="AF32" s="317">
        <f t="shared" si="25"/>
        <v>87690</v>
      </c>
      <c r="AG32" s="317">
        <f t="shared" si="25"/>
        <v>5433</v>
      </c>
      <c r="AH32" s="317">
        <f t="shared" si="25"/>
        <v>27979</v>
      </c>
      <c r="AI32" s="317">
        <f t="shared" si="25"/>
        <v>55180</v>
      </c>
      <c r="AJ32" s="317">
        <f t="shared" si="25"/>
        <v>3057</v>
      </c>
      <c r="AK32" s="317">
        <f t="shared" si="26"/>
        <v>64482</v>
      </c>
      <c r="AL32" s="317">
        <f t="shared" si="26"/>
        <v>4207</v>
      </c>
      <c r="AM32" s="317">
        <f t="shared" si="26"/>
        <v>21192</v>
      </c>
      <c r="AN32" s="317">
        <f t="shared" si="26"/>
        <v>34652</v>
      </c>
      <c r="AO32" s="317">
        <f t="shared" si="26"/>
        <v>2603</v>
      </c>
    </row>
    <row r="33" spans="1:41" x14ac:dyDescent="0.2">
      <c r="A33" s="126">
        <v>30</v>
      </c>
      <c r="B33" s="246">
        <v>67201</v>
      </c>
      <c r="C33" s="246">
        <v>5659</v>
      </c>
      <c r="D33" s="246">
        <v>22439</v>
      </c>
      <c r="E33" s="246">
        <v>36377</v>
      </c>
      <c r="F33" s="246">
        <v>2726</v>
      </c>
      <c r="G33" s="246">
        <v>89446</v>
      </c>
      <c r="H33" s="246">
        <v>4433</v>
      </c>
      <c r="I33" s="246">
        <v>25467</v>
      </c>
      <c r="J33" s="246">
        <v>56359</v>
      </c>
      <c r="K33" s="246">
        <v>3188</v>
      </c>
      <c r="L33" s="246">
        <v>89599</v>
      </c>
      <c r="M33" s="246">
        <v>5149</v>
      </c>
      <c r="N33" s="246">
        <v>28758</v>
      </c>
      <c r="O33" s="246">
        <v>52770</v>
      </c>
      <c r="P33" s="246">
        <v>2922</v>
      </c>
      <c r="Q33" s="246">
        <v>67605</v>
      </c>
      <c r="R33" s="246">
        <v>4901</v>
      </c>
      <c r="S33" s="246">
        <v>21885</v>
      </c>
      <c r="T33" s="246">
        <v>37718</v>
      </c>
      <c r="U33" s="246">
        <v>3101</v>
      </c>
      <c r="V33" s="246">
        <v>66276</v>
      </c>
      <c r="W33" s="246">
        <v>5302</v>
      </c>
      <c r="X33" s="246">
        <v>22942</v>
      </c>
      <c r="Y33" s="246">
        <v>34831</v>
      </c>
      <c r="Z33" s="246">
        <v>3200</v>
      </c>
      <c r="AA33" s="317">
        <f t="shared" si="24"/>
        <v>76025.399999999994</v>
      </c>
      <c r="AB33" s="317">
        <f t="shared" si="24"/>
        <v>5088.8</v>
      </c>
      <c r="AC33" s="317">
        <f t="shared" si="24"/>
        <v>24298.2</v>
      </c>
      <c r="AD33" s="317">
        <f t="shared" si="24"/>
        <v>43611</v>
      </c>
      <c r="AE33" s="317">
        <f t="shared" si="24"/>
        <v>3027.4</v>
      </c>
      <c r="AF33" s="317">
        <f t="shared" si="25"/>
        <v>89599</v>
      </c>
      <c r="AG33" s="317">
        <f t="shared" si="25"/>
        <v>5659</v>
      </c>
      <c r="AH33" s="317">
        <f t="shared" si="25"/>
        <v>28758</v>
      </c>
      <c r="AI33" s="317">
        <f t="shared" si="25"/>
        <v>56359</v>
      </c>
      <c r="AJ33" s="317">
        <f t="shared" si="25"/>
        <v>3200</v>
      </c>
      <c r="AK33" s="317">
        <f t="shared" si="26"/>
        <v>66276</v>
      </c>
      <c r="AL33" s="317">
        <f t="shared" si="26"/>
        <v>4433</v>
      </c>
      <c r="AM33" s="317">
        <f t="shared" si="26"/>
        <v>21885</v>
      </c>
      <c r="AN33" s="317">
        <f t="shared" si="26"/>
        <v>34831</v>
      </c>
      <c r="AO33" s="317">
        <f t="shared" si="26"/>
        <v>2726</v>
      </c>
    </row>
    <row r="34" spans="1:41" x14ac:dyDescent="0.2">
      <c r="A34" s="126">
        <v>31</v>
      </c>
      <c r="B34" s="246">
        <v>68480</v>
      </c>
      <c r="C34" s="246">
        <v>5466</v>
      </c>
      <c r="D34" s="246">
        <v>22923</v>
      </c>
      <c r="E34" s="246">
        <v>37397</v>
      </c>
      <c r="F34" s="246">
        <v>2694</v>
      </c>
      <c r="G34" s="246">
        <v>90378</v>
      </c>
      <c r="H34" s="246">
        <v>4424</v>
      </c>
      <c r="I34" s="246">
        <v>26123</v>
      </c>
      <c r="J34" s="246">
        <v>56578</v>
      </c>
      <c r="K34" s="246">
        <v>3253</v>
      </c>
      <c r="L34" s="246">
        <v>89865</v>
      </c>
      <c r="M34" s="246">
        <v>5056</v>
      </c>
      <c r="N34" s="246">
        <v>28751</v>
      </c>
      <c r="O34" s="246">
        <v>53081</v>
      </c>
      <c r="P34" s="246">
        <v>2978</v>
      </c>
      <c r="Q34" s="246">
        <v>67630</v>
      </c>
      <c r="R34" s="246">
        <v>5527</v>
      </c>
      <c r="S34" s="246">
        <v>21967</v>
      </c>
      <c r="T34" s="246">
        <v>36852</v>
      </c>
      <c r="U34" s="246">
        <v>3284</v>
      </c>
      <c r="V34" s="246">
        <v>66380</v>
      </c>
      <c r="W34" s="246">
        <v>5251</v>
      </c>
      <c r="X34" s="246">
        <v>22773</v>
      </c>
      <c r="Y34" s="246">
        <v>35108</v>
      </c>
      <c r="Z34" s="246">
        <v>3248</v>
      </c>
      <c r="AA34" s="317">
        <f t="shared" si="24"/>
        <v>76546.600000000006</v>
      </c>
      <c r="AB34" s="317">
        <f t="shared" si="24"/>
        <v>5144.8</v>
      </c>
      <c r="AC34" s="317">
        <f t="shared" si="24"/>
        <v>24507.4</v>
      </c>
      <c r="AD34" s="317">
        <f t="shared" si="24"/>
        <v>43803.199999999997</v>
      </c>
      <c r="AE34" s="317">
        <f t="shared" si="24"/>
        <v>3091.4</v>
      </c>
      <c r="AF34" s="317">
        <f t="shared" si="25"/>
        <v>90378</v>
      </c>
      <c r="AG34" s="317">
        <f t="shared" si="25"/>
        <v>5527</v>
      </c>
      <c r="AH34" s="317">
        <f t="shared" si="25"/>
        <v>28751</v>
      </c>
      <c r="AI34" s="317">
        <f t="shared" si="25"/>
        <v>56578</v>
      </c>
      <c r="AJ34" s="317">
        <f t="shared" si="25"/>
        <v>3284</v>
      </c>
      <c r="AK34" s="317">
        <f t="shared" si="26"/>
        <v>66380</v>
      </c>
      <c r="AL34" s="317">
        <f t="shared" si="26"/>
        <v>4424</v>
      </c>
      <c r="AM34" s="317">
        <f t="shared" si="26"/>
        <v>21967</v>
      </c>
      <c r="AN34" s="317">
        <f t="shared" si="26"/>
        <v>35108</v>
      </c>
      <c r="AO34" s="317">
        <f t="shared" si="26"/>
        <v>2694</v>
      </c>
    </row>
    <row r="35" spans="1:41" x14ac:dyDescent="0.2">
      <c r="A35" s="126">
        <v>32</v>
      </c>
      <c r="B35" s="246">
        <v>70300</v>
      </c>
      <c r="C35" s="246">
        <v>5382</v>
      </c>
      <c r="D35" s="246">
        <v>23433</v>
      </c>
      <c r="E35" s="246">
        <v>38718</v>
      </c>
      <c r="F35" s="246">
        <v>2767</v>
      </c>
      <c r="G35" s="246">
        <v>92792</v>
      </c>
      <c r="H35" s="246">
        <v>4270</v>
      </c>
      <c r="I35" s="246">
        <v>26079</v>
      </c>
      <c r="J35" s="246">
        <v>59035</v>
      </c>
      <c r="K35" s="246">
        <v>3407</v>
      </c>
      <c r="L35" s="246">
        <v>91903</v>
      </c>
      <c r="M35" s="246">
        <v>5686</v>
      </c>
      <c r="N35" s="246">
        <v>28701</v>
      </c>
      <c r="O35" s="246">
        <v>54223</v>
      </c>
      <c r="P35" s="246">
        <v>3293</v>
      </c>
      <c r="Q35" s="246">
        <v>69239</v>
      </c>
      <c r="R35" s="246">
        <v>5525</v>
      </c>
      <c r="S35" s="246">
        <v>22336</v>
      </c>
      <c r="T35" s="246">
        <v>38155</v>
      </c>
      <c r="U35" s="246">
        <v>3223</v>
      </c>
      <c r="V35" s="246">
        <v>69782</v>
      </c>
      <c r="W35" s="246">
        <v>5967</v>
      </c>
      <c r="X35" s="246">
        <v>23534</v>
      </c>
      <c r="Y35" s="246">
        <v>36966</v>
      </c>
      <c r="Z35" s="246">
        <v>3314</v>
      </c>
      <c r="AA35" s="317">
        <f t="shared" si="24"/>
        <v>78803.199999999997</v>
      </c>
      <c r="AB35" s="317">
        <f t="shared" si="24"/>
        <v>5366</v>
      </c>
      <c r="AC35" s="317">
        <f t="shared" si="24"/>
        <v>24816.6</v>
      </c>
      <c r="AD35" s="317">
        <f t="shared" si="24"/>
        <v>45419.4</v>
      </c>
      <c r="AE35" s="317">
        <f t="shared" si="24"/>
        <v>3200.8</v>
      </c>
      <c r="AF35" s="317">
        <f t="shared" si="25"/>
        <v>92792</v>
      </c>
      <c r="AG35" s="317">
        <f t="shared" si="25"/>
        <v>5967</v>
      </c>
      <c r="AH35" s="317">
        <f t="shared" si="25"/>
        <v>28701</v>
      </c>
      <c r="AI35" s="317">
        <f t="shared" si="25"/>
        <v>59035</v>
      </c>
      <c r="AJ35" s="317">
        <f t="shared" si="25"/>
        <v>3407</v>
      </c>
      <c r="AK35" s="317">
        <f t="shared" si="26"/>
        <v>69239</v>
      </c>
      <c r="AL35" s="317">
        <f t="shared" si="26"/>
        <v>4270</v>
      </c>
      <c r="AM35" s="317">
        <f t="shared" si="26"/>
        <v>22336</v>
      </c>
      <c r="AN35" s="317">
        <f t="shared" si="26"/>
        <v>36966</v>
      </c>
      <c r="AO35" s="317">
        <f t="shared" si="26"/>
        <v>2767</v>
      </c>
    </row>
    <row r="36" spans="1:41" x14ac:dyDescent="0.2">
      <c r="A36" s="126">
        <v>33</v>
      </c>
      <c r="B36" s="246">
        <v>72830</v>
      </c>
      <c r="C36" s="246">
        <v>5597</v>
      </c>
      <c r="D36" s="246">
        <v>24484</v>
      </c>
      <c r="E36" s="246">
        <v>39948</v>
      </c>
      <c r="F36" s="246">
        <v>2800</v>
      </c>
      <c r="G36" s="246">
        <v>93866</v>
      </c>
      <c r="H36" s="246">
        <v>4294</v>
      </c>
      <c r="I36" s="246">
        <v>26327</v>
      </c>
      <c r="J36" s="246">
        <v>59671</v>
      </c>
      <c r="K36" s="246">
        <v>3574</v>
      </c>
      <c r="L36" s="246">
        <v>93744</v>
      </c>
      <c r="M36" s="246">
        <v>6572</v>
      </c>
      <c r="N36" s="246">
        <v>28846</v>
      </c>
      <c r="O36" s="246">
        <v>54959</v>
      </c>
      <c r="P36" s="246">
        <v>3367</v>
      </c>
      <c r="Q36" s="246">
        <v>72173</v>
      </c>
      <c r="R36" s="246">
        <v>5591</v>
      </c>
      <c r="S36" s="246">
        <v>22875</v>
      </c>
      <c r="T36" s="246">
        <v>40242</v>
      </c>
      <c r="U36" s="246">
        <v>3465</v>
      </c>
      <c r="V36" s="246">
        <v>68841</v>
      </c>
      <c r="W36" s="246">
        <v>6173</v>
      </c>
      <c r="X36" s="246">
        <v>24212</v>
      </c>
      <c r="Y36" s="246">
        <v>35224</v>
      </c>
      <c r="Z36" s="246">
        <v>3232</v>
      </c>
      <c r="AA36" s="317">
        <f t="shared" si="24"/>
        <v>80290.8</v>
      </c>
      <c r="AB36" s="317">
        <f t="shared" si="24"/>
        <v>5645.4</v>
      </c>
      <c r="AC36" s="317">
        <f t="shared" si="24"/>
        <v>25348.799999999999</v>
      </c>
      <c r="AD36" s="317">
        <f t="shared" si="24"/>
        <v>46008.800000000003</v>
      </c>
      <c r="AE36" s="317">
        <f t="shared" si="24"/>
        <v>3287.6</v>
      </c>
      <c r="AF36" s="317">
        <f t="shared" si="25"/>
        <v>93866</v>
      </c>
      <c r="AG36" s="317">
        <f t="shared" si="25"/>
        <v>6572</v>
      </c>
      <c r="AH36" s="317">
        <f t="shared" si="25"/>
        <v>28846</v>
      </c>
      <c r="AI36" s="317">
        <f t="shared" si="25"/>
        <v>59671</v>
      </c>
      <c r="AJ36" s="317">
        <f t="shared" si="25"/>
        <v>3574</v>
      </c>
      <c r="AK36" s="317">
        <f t="shared" si="26"/>
        <v>68841</v>
      </c>
      <c r="AL36" s="317">
        <f t="shared" si="26"/>
        <v>4294</v>
      </c>
      <c r="AM36" s="317">
        <f t="shared" si="26"/>
        <v>22875</v>
      </c>
      <c r="AN36" s="317">
        <f t="shared" si="26"/>
        <v>35224</v>
      </c>
      <c r="AO36" s="317">
        <f t="shared" si="26"/>
        <v>2800</v>
      </c>
    </row>
    <row r="37" spans="1:41" x14ac:dyDescent="0.2">
      <c r="A37" s="126">
        <v>34</v>
      </c>
      <c r="B37" s="246">
        <v>74709</v>
      </c>
      <c r="C37" s="246">
        <v>5701</v>
      </c>
      <c r="D37" s="246">
        <v>25126</v>
      </c>
      <c r="E37" s="246">
        <v>40978</v>
      </c>
      <c r="F37" s="246">
        <v>2904</v>
      </c>
      <c r="G37" s="246">
        <v>95724</v>
      </c>
      <c r="H37" s="246">
        <v>4314</v>
      </c>
      <c r="I37" s="246">
        <v>26884</v>
      </c>
      <c r="J37" s="246">
        <v>60684</v>
      </c>
      <c r="K37" s="246">
        <v>3842</v>
      </c>
      <c r="L37" s="246">
        <v>96135</v>
      </c>
      <c r="M37" s="246">
        <v>7067</v>
      </c>
      <c r="N37" s="246">
        <v>29088</v>
      </c>
      <c r="O37" s="246">
        <v>56526</v>
      </c>
      <c r="P37" s="246">
        <v>3454</v>
      </c>
      <c r="Q37" s="246">
        <v>73553</v>
      </c>
      <c r="R37" s="246">
        <v>6037</v>
      </c>
      <c r="S37" s="246">
        <v>23014</v>
      </c>
      <c r="T37" s="246">
        <v>41098</v>
      </c>
      <c r="U37" s="246">
        <v>3405</v>
      </c>
      <c r="V37" s="246">
        <v>71400</v>
      </c>
      <c r="W37" s="246">
        <v>6858</v>
      </c>
      <c r="X37" s="246">
        <v>24460</v>
      </c>
      <c r="Y37" s="246">
        <v>36630</v>
      </c>
      <c r="Z37" s="246">
        <v>3452</v>
      </c>
      <c r="AA37" s="317">
        <f t="shared" si="24"/>
        <v>82304.2</v>
      </c>
      <c r="AB37" s="317">
        <f t="shared" si="24"/>
        <v>5995.4</v>
      </c>
      <c r="AC37" s="317">
        <f t="shared" si="24"/>
        <v>25714.400000000001</v>
      </c>
      <c r="AD37" s="317">
        <f t="shared" si="24"/>
        <v>47183.199999999997</v>
      </c>
      <c r="AE37" s="317">
        <f t="shared" si="24"/>
        <v>3411.4</v>
      </c>
      <c r="AF37" s="317">
        <f t="shared" si="25"/>
        <v>96135</v>
      </c>
      <c r="AG37" s="317">
        <f t="shared" si="25"/>
        <v>7067</v>
      </c>
      <c r="AH37" s="317">
        <f t="shared" si="25"/>
        <v>29088</v>
      </c>
      <c r="AI37" s="317">
        <f t="shared" si="25"/>
        <v>60684</v>
      </c>
      <c r="AJ37" s="317">
        <f t="shared" si="25"/>
        <v>3842</v>
      </c>
      <c r="AK37" s="317">
        <f t="shared" si="26"/>
        <v>71400</v>
      </c>
      <c r="AL37" s="317">
        <f t="shared" si="26"/>
        <v>4314</v>
      </c>
      <c r="AM37" s="317">
        <f t="shared" si="26"/>
        <v>23014</v>
      </c>
      <c r="AN37" s="317">
        <f t="shared" si="26"/>
        <v>36630</v>
      </c>
      <c r="AO37" s="317">
        <f t="shared" si="26"/>
        <v>2904</v>
      </c>
    </row>
    <row r="38" spans="1:41" x14ac:dyDescent="0.2">
      <c r="A38" s="126">
        <v>35</v>
      </c>
      <c r="B38" s="246">
        <v>76124</v>
      </c>
      <c r="C38" s="246">
        <v>5890</v>
      </c>
      <c r="D38" s="246">
        <v>25590</v>
      </c>
      <c r="E38" s="246">
        <v>41561</v>
      </c>
      <c r="F38" s="246">
        <v>3084</v>
      </c>
      <c r="G38" s="246">
        <v>96344</v>
      </c>
      <c r="H38" s="246">
        <v>4530</v>
      </c>
      <c r="I38" s="246">
        <v>27317</v>
      </c>
      <c r="J38" s="246">
        <v>60688</v>
      </c>
      <c r="K38" s="246">
        <v>3808</v>
      </c>
      <c r="L38" s="246">
        <v>98510</v>
      </c>
      <c r="M38" s="246">
        <v>6896</v>
      </c>
      <c r="N38" s="246">
        <v>28803</v>
      </c>
      <c r="O38" s="246">
        <v>59073</v>
      </c>
      <c r="P38" s="246">
        <v>3738</v>
      </c>
      <c r="Q38" s="246">
        <v>79899</v>
      </c>
      <c r="R38" s="246">
        <v>6300</v>
      </c>
      <c r="S38" s="246">
        <v>24417</v>
      </c>
      <c r="T38" s="246">
        <v>45569</v>
      </c>
      <c r="U38" s="246">
        <v>3612</v>
      </c>
      <c r="V38" s="246">
        <v>73404</v>
      </c>
      <c r="W38" s="246">
        <v>7159</v>
      </c>
      <c r="X38" s="246">
        <v>25689</v>
      </c>
      <c r="Y38" s="246">
        <v>37148</v>
      </c>
      <c r="Z38" s="246">
        <v>3408</v>
      </c>
      <c r="AA38" s="317">
        <f t="shared" si="24"/>
        <v>84856.2</v>
      </c>
      <c r="AB38" s="317">
        <f t="shared" si="24"/>
        <v>6155</v>
      </c>
      <c r="AC38" s="317">
        <f t="shared" si="24"/>
        <v>26363.200000000001</v>
      </c>
      <c r="AD38" s="317">
        <f t="shared" si="24"/>
        <v>48807.8</v>
      </c>
      <c r="AE38" s="317">
        <f t="shared" si="24"/>
        <v>3530</v>
      </c>
      <c r="AF38" s="317">
        <f t="shared" si="25"/>
        <v>98510</v>
      </c>
      <c r="AG38" s="317">
        <f t="shared" si="25"/>
        <v>7159</v>
      </c>
      <c r="AH38" s="317">
        <f t="shared" si="25"/>
        <v>28803</v>
      </c>
      <c r="AI38" s="317">
        <f t="shared" si="25"/>
        <v>60688</v>
      </c>
      <c r="AJ38" s="317">
        <f t="shared" si="25"/>
        <v>3808</v>
      </c>
      <c r="AK38" s="317">
        <f t="shared" si="26"/>
        <v>73404</v>
      </c>
      <c r="AL38" s="317">
        <f t="shared" si="26"/>
        <v>4530</v>
      </c>
      <c r="AM38" s="317">
        <f t="shared" si="26"/>
        <v>24417</v>
      </c>
      <c r="AN38" s="317">
        <f t="shared" si="26"/>
        <v>37148</v>
      </c>
      <c r="AO38" s="317">
        <f t="shared" si="26"/>
        <v>3084</v>
      </c>
    </row>
    <row r="39" spans="1:41" x14ac:dyDescent="0.2">
      <c r="A39" s="126">
        <v>36</v>
      </c>
      <c r="B39" s="246">
        <v>76046</v>
      </c>
      <c r="C39" s="246">
        <v>5728</v>
      </c>
      <c r="D39" s="246">
        <v>26228</v>
      </c>
      <c r="E39" s="246">
        <v>40960</v>
      </c>
      <c r="F39" s="246">
        <v>3130</v>
      </c>
      <c r="G39" s="246">
        <v>96556</v>
      </c>
      <c r="H39" s="246">
        <v>5253</v>
      </c>
      <c r="I39" s="246">
        <v>26404</v>
      </c>
      <c r="J39" s="246">
        <v>60921</v>
      </c>
      <c r="K39" s="246">
        <v>3978</v>
      </c>
      <c r="L39" s="246">
        <v>99127</v>
      </c>
      <c r="M39" s="246">
        <v>7171</v>
      </c>
      <c r="N39" s="246">
        <v>29186</v>
      </c>
      <c r="O39" s="246">
        <v>59051</v>
      </c>
      <c r="P39" s="246">
        <v>3718</v>
      </c>
      <c r="Q39" s="246">
        <v>82183</v>
      </c>
      <c r="R39" s="246">
        <v>6240</v>
      </c>
      <c r="S39" s="246">
        <v>25783</v>
      </c>
      <c r="T39" s="246">
        <v>46671</v>
      </c>
      <c r="U39" s="246">
        <v>3489</v>
      </c>
      <c r="V39" s="246">
        <v>74642</v>
      </c>
      <c r="W39" s="246">
        <v>7232</v>
      </c>
      <c r="X39" s="246">
        <v>25889</v>
      </c>
      <c r="Y39" s="246">
        <v>37824</v>
      </c>
      <c r="Z39" s="246">
        <v>3696</v>
      </c>
      <c r="AA39" s="317">
        <f t="shared" si="24"/>
        <v>85710.8</v>
      </c>
      <c r="AB39" s="317">
        <f t="shared" si="24"/>
        <v>6324.8</v>
      </c>
      <c r="AC39" s="317">
        <f t="shared" si="24"/>
        <v>26698</v>
      </c>
      <c r="AD39" s="317">
        <f t="shared" si="24"/>
        <v>49085.4</v>
      </c>
      <c r="AE39" s="317">
        <f t="shared" si="24"/>
        <v>3602.2</v>
      </c>
      <c r="AF39" s="317">
        <f t="shared" si="25"/>
        <v>99127</v>
      </c>
      <c r="AG39" s="317">
        <f t="shared" si="25"/>
        <v>7232</v>
      </c>
      <c r="AH39" s="317">
        <f t="shared" si="25"/>
        <v>29186</v>
      </c>
      <c r="AI39" s="317">
        <f t="shared" si="25"/>
        <v>60921</v>
      </c>
      <c r="AJ39" s="317">
        <f t="shared" si="25"/>
        <v>3978</v>
      </c>
      <c r="AK39" s="317">
        <f t="shared" si="26"/>
        <v>74642</v>
      </c>
      <c r="AL39" s="317">
        <f t="shared" si="26"/>
        <v>5253</v>
      </c>
      <c r="AM39" s="317">
        <f t="shared" si="26"/>
        <v>25783</v>
      </c>
      <c r="AN39" s="317">
        <f t="shared" si="26"/>
        <v>37824</v>
      </c>
      <c r="AO39" s="317">
        <f t="shared" si="26"/>
        <v>3130</v>
      </c>
    </row>
    <row r="40" spans="1:41" x14ac:dyDescent="0.2">
      <c r="A40" s="126">
        <v>37</v>
      </c>
      <c r="B40" s="246">
        <v>77438</v>
      </c>
      <c r="C40" s="246">
        <v>5609</v>
      </c>
      <c r="D40" s="246">
        <v>27349</v>
      </c>
      <c r="E40" s="246">
        <v>41285</v>
      </c>
      <c r="F40" s="246">
        <v>3194</v>
      </c>
      <c r="G40" s="246">
        <v>97693</v>
      </c>
      <c r="H40" s="246">
        <v>5587</v>
      </c>
      <c r="I40" s="246">
        <v>26708</v>
      </c>
      <c r="J40" s="246">
        <v>61151</v>
      </c>
      <c r="K40" s="246">
        <v>4247</v>
      </c>
      <c r="L40" s="246">
        <v>101090</v>
      </c>
      <c r="M40" s="246">
        <v>7654</v>
      </c>
      <c r="N40" s="246">
        <v>29441</v>
      </c>
      <c r="O40" s="246">
        <v>60245</v>
      </c>
      <c r="P40" s="246">
        <v>3751</v>
      </c>
      <c r="Q40" s="246">
        <v>80806</v>
      </c>
      <c r="R40" s="246">
        <v>5829</v>
      </c>
      <c r="S40" s="246">
        <v>26396</v>
      </c>
      <c r="T40" s="246">
        <v>44833</v>
      </c>
      <c r="U40" s="246">
        <v>3748</v>
      </c>
      <c r="V40" s="246">
        <v>74752</v>
      </c>
      <c r="W40" s="246">
        <v>7288</v>
      </c>
      <c r="X40" s="246">
        <v>26310</v>
      </c>
      <c r="Y40" s="246">
        <v>37479</v>
      </c>
      <c r="Z40" s="246">
        <v>3675</v>
      </c>
      <c r="AA40" s="317">
        <f t="shared" si="24"/>
        <v>86355.8</v>
      </c>
      <c r="AB40" s="317">
        <f t="shared" si="24"/>
        <v>6393.4</v>
      </c>
      <c r="AC40" s="317">
        <f t="shared" si="24"/>
        <v>27240.799999999999</v>
      </c>
      <c r="AD40" s="317">
        <f t="shared" si="24"/>
        <v>48998.6</v>
      </c>
      <c r="AE40" s="317">
        <f t="shared" si="24"/>
        <v>3723</v>
      </c>
      <c r="AF40" s="317">
        <f t="shared" si="25"/>
        <v>101090</v>
      </c>
      <c r="AG40" s="317">
        <f t="shared" si="25"/>
        <v>7654</v>
      </c>
      <c r="AH40" s="317">
        <f t="shared" si="25"/>
        <v>29441</v>
      </c>
      <c r="AI40" s="317">
        <f t="shared" si="25"/>
        <v>61151</v>
      </c>
      <c r="AJ40" s="317">
        <f t="shared" si="25"/>
        <v>4247</v>
      </c>
      <c r="AK40" s="317">
        <f t="shared" si="26"/>
        <v>74752</v>
      </c>
      <c r="AL40" s="317">
        <f t="shared" si="26"/>
        <v>5587</v>
      </c>
      <c r="AM40" s="317">
        <f t="shared" si="26"/>
        <v>26310</v>
      </c>
      <c r="AN40" s="317">
        <f t="shared" si="26"/>
        <v>37479</v>
      </c>
      <c r="AO40" s="317">
        <f t="shared" si="26"/>
        <v>3194</v>
      </c>
    </row>
    <row r="41" spans="1:41" x14ac:dyDescent="0.2">
      <c r="A41" s="126">
        <v>38</v>
      </c>
      <c r="B41" s="246">
        <v>79117</v>
      </c>
      <c r="C41" s="246">
        <v>5677</v>
      </c>
      <c r="D41" s="246">
        <v>27977</v>
      </c>
      <c r="E41" s="246">
        <v>42186</v>
      </c>
      <c r="F41" s="246">
        <v>3278</v>
      </c>
      <c r="G41" s="246">
        <v>97076</v>
      </c>
      <c r="H41" s="246">
        <v>5647</v>
      </c>
      <c r="I41" s="246">
        <v>26435</v>
      </c>
      <c r="J41" s="246">
        <v>60535</v>
      </c>
      <c r="K41" s="246">
        <v>4459</v>
      </c>
      <c r="L41" s="246">
        <v>101749</v>
      </c>
      <c r="M41" s="246">
        <v>7489</v>
      </c>
      <c r="N41" s="246">
        <v>29279</v>
      </c>
      <c r="O41" s="246">
        <v>61031</v>
      </c>
      <c r="P41" s="246">
        <v>3950</v>
      </c>
      <c r="Q41" s="246">
        <v>78400</v>
      </c>
      <c r="R41" s="246">
        <v>5573</v>
      </c>
      <c r="S41" s="246">
        <v>26529</v>
      </c>
      <c r="T41" s="246">
        <v>42605</v>
      </c>
      <c r="U41" s="246">
        <v>3692</v>
      </c>
      <c r="V41" s="246">
        <v>76358</v>
      </c>
      <c r="W41" s="246">
        <v>7939</v>
      </c>
      <c r="X41" s="246">
        <v>26683</v>
      </c>
      <c r="Y41" s="246">
        <v>37800</v>
      </c>
      <c r="Z41" s="246">
        <v>3937</v>
      </c>
      <c r="AA41" s="317">
        <f t="shared" si="24"/>
        <v>86540</v>
      </c>
      <c r="AB41" s="317">
        <f t="shared" si="24"/>
        <v>6465</v>
      </c>
      <c r="AC41" s="317">
        <f t="shared" si="24"/>
        <v>27380.6</v>
      </c>
      <c r="AD41" s="317">
        <f t="shared" si="24"/>
        <v>48831.4</v>
      </c>
      <c r="AE41" s="317">
        <f t="shared" si="24"/>
        <v>3863.2</v>
      </c>
      <c r="AF41" s="317">
        <f t="shared" si="25"/>
        <v>101749</v>
      </c>
      <c r="AG41" s="317">
        <f t="shared" si="25"/>
        <v>7939</v>
      </c>
      <c r="AH41" s="317">
        <f t="shared" si="25"/>
        <v>29279</v>
      </c>
      <c r="AI41" s="317">
        <f t="shared" si="25"/>
        <v>61031</v>
      </c>
      <c r="AJ41" s="317">
        <f t="shared" si="25"/>
        <v>4459</v>
      </c>
      <c r="AK41" s="317">
        <f t="shared" si="26"/>
        <v>76358</v>
      </c>
      <c r="AL41" s="317">
        <f t="shared" si="26"/>
        <v>5573</v>
      </c>
      <c r="AM41" s="317">
        <f t="shared" si="26"/>
        <v>26435</v>
      </c>
      <c r="AN41" s="317">
        <f t="shared" si="26"/>
        <v>37800</v>
      </c>
      <c r="AO41" s="317">
        <f t="shared" si="26"/>
        <v>3278</v>
      </c>
    </row>
    <row r="42" spans="1:41" x14ac:dyDescent="0.2">
      <c r="A42" s="126">
        <v>39</v>
      </c>
      <c r="B42" s="246">
        <v>79560</v>
      </c>
      <c r="C42" s="246">
        <v>5873</v>
      </c>
      <c r="D42" s="246">
        <v>27955</v>
      </c>
      <c r="E42" s="246">
        <v>42455</v>
      </c>
      <c r="F42" s="246">
        <v>3276</v>
      </c>
      <c r="G42" s="246">
        <v>98741</v>
      </c>
      <c r="H42" s="246">
        <v>5797</v>
      </c>
      <c r="I42" s="246">
        <v>27001</v>
      </c>
      <c r="J42" s="246">
        <v>61350</v>
      </c>
      <c r="K42" s="246">
        <v>4593</v>
      </c>
      <c r="L42" s="246">
        <v>103264</v>
      </c>
      <c r="M42" s="246">
        <v>7691</v>
      </c>
      <c r="N42" s="246">
        <v>28994</v>
      </c>
      <c r="O42" s="246">
        <v>62778</v>
      </c>
      <c r="P42" s="246">
        <v>3801</v>
      </c>
      <c r="Q42" s="246">
        <v>78004</v>
      </c>
      <c r="R42" s="246">
        <v>5918</v>
      </c>
      <c r="S42" s="246">
        <v>26385</v>
      </c>
      <c r="T42" s="246">
        <v>41904</v>
      </c>
      <c r="U42" s="246">
        <v>3797</v>
      </c>
      <c r="V42" s="246">
        <v>78722</v>
      </c>
      <c r="W42" s="246">
        <v>7649</v>
      </c>
      <c r="X42" s="246">
        <v>27736</v>
      </c>
      <c r="Y42" s="246">
        <v>39498</v>
      </c>
      <c r="Z42" s="246">
        <v>3839</v>
      </c>
      <c r="AA42" s="317">
        <f t="shared" si="24"/>
        <v>87658.2</v>
      </c>
      <c r="AB42" s="317">
        <f t="shared" si="24"/>
        <v>6585.6</v>
      </c>
      <c r="AC42" s="317">
        <f t="shared" si="24"/>
        <v>27614.2</v>
      </c>
      <c r="AD42" s="317">
        <f t="shared" si="24"/>
        <v>49597</v>
      </c>
      <c r="AE42" s="317">
        <f t="shared" si="24"/>
        <v>3861.2</v>
      </c>
      <c r="AF42" s="317">
        <f t="shared" si="25"/>
        <v>103264</v>
      </c>
      <c r="AG42" s="317">
        <f t="shared" si="25"/>
        <v>7691</v>
      </c>
      <c r="AH42" s="317">
        <f t="shared" si="25"/>
        <v>28994</v>
      </c>
      <c r="AI42" s="317">
        <f t="shared" si="25"/>
        <v>62778</v>
      </c>
      <c r="AJ42" s="317">
        <f t="shared" si="25"/>
        <v>4593</v>
      </c>
      <c r="AK42" s="317">
        <f t="shared" si="26"/>
        <v>78004</v>
      </c>
      <c r="AL42" s="317">
        <f t="shared" si="26"/>
        <v>5797</v>
      </c>
      <c r="AM42" s="317">
        <f t="shared" si="26"/>
        <v>26385</v>
      </c>
      <c r="AN42" s="317">
        <f t="shared" si="26"/>
        <v>39498</v>
      </c>
      <c r="AO42" s="317">
        <f t="shared" si="26"/>
        <v>3276</v>
      </c>
    </row>
    <row r="43" spans="1:41" x14ac:dyDescent="0.2">
      <c r="A43" s="126">
        <v>40</v>
      </c>
      <c r="B43" s="246">
        <v>80645</v>
      </c>
      <c r="C43" s="246">
        <v>5947</v>
      </c>
      <c r="D43" s="246">
        <v>27958</v>
      </c>
      <c r="E43" s="246">
        <v>43223</v>
      </c>
      <c r="F43" s="246">
        <v>3517</v>
      </c>
      <c r="G43" s="246">
        <v>100342</v>
      </c>
      <c r="H43" s="246">
        <v>6146</v>
      </c>
      <c r="I43" s="246">
        <v>27515</v>
      </c>
      <c r="J43" s="246">
        <v>61996</v>
      </c>
      <c r="K43" s="246">
        <v>4686</v>
      </c>
      <c r="L43" s="246">
        <v>104000</v>
      </c>
      <c r="M43" s="246">
        <v>7747</v>
      </c>
      <c r="N43" s="246">
        <v>29148</v>
      </c>
      <c r="O43" s="246">
        <v>63107</v>
      </c>
      <c r="P43" s="246">
        <v>3997</v>
      </c>
      <c r="Q43" s="246">
        <v>78928</v>
      </c>
      <c r="R43" s="246">
        <v>5890</v>
      </c>
      <c r="S43" s="246">
        <v>26872</v>
      </c>
      <c r="T43" s="246">
        <v>42275</v>
      </c>
      <c r="U43" s="246">
        <v>3892</v>
      </c>
      <c r="V43" s="246">
        <v>80261</v>
      </c>
      <c r="W43" s="246">
        <v>8110</v>
      </c>
      <c r="X43" s="246">
        <v>27886</v>
      </c>
      <c r="Y43" s="246">
        <v>40255</v>
      </c>
      <c r="Z43" s="246">
        <v>4010</v>
      </c>
      <c r="AA43" s="317">
        <f t="shared" si="24"/>
        <v>88835.199999999997</v>
      </c>
      <c r="AB43" s="317">
        <f t="shared" si="24"/>
        <v>6768</v>
      </c>
      <c r="AC43" s="317">
        <f t="shared" si="24"/>
        <v>27875.8</v>
      </c>
      <c r="AD43" s="317">
        <f t="shared" si="24"/>
        <v>50171.199999999997</v>
      </c>
      <c r="AE43" s="317">
        <f t="shared" si="24"/>
        <v>4020.4</v>
      </c>
      <c r="AF43" s="317">
        <f t="shared" si="25"/>
        <v>104000</v>
      </c>
      <c r="AG43" s="317">
        <f t="shared" si="25"/>
        <v>8110</v>
      </c>
      <c r="AH43" s="317">
        <f t="shared" si="25"/>
        <v>29148</v>
      </c>
      <c r="AI43" s="317">
        <f t="shared" si="25"/>
        <v>63107</v>
      </c>
      <c r="AJ43" s="317">
        <f t="shared" si="25"/>
        <v>4686</v>
      </c>
      <c r="AK43" s="317">
        <f t="shared" si="26"/>
        <v>78928</v>
      </c>
      <c r="AL43" s="317">
        <f t="shared" si="26"/>
        <v>5890</v>
      </c>
      <c r="AM43" s="317">
        <f t="shared" si="26"/>
        <v>26872</v>
      </c>
      <c r="AN43" s="317">
        <f t="shared" si="26"/>
        <v>40255</v>
      </c>
      <c r="AO43" s="317">
        <f t="shared" si="26"/>
        <v>3517</v>
      </c>
    </row>
    <row r="44" spans="1:41" x14ac:dyDescent="0.2">
      <c r="A44" s="126">
        <v>41</v>
      </c>
      <c r="B44" s="246">
        <v>81376</v>
      </c>
      <c r="C44" s="246">
        <v>6269</v>
      </c>
      <c r="D44" s="246">
        <v>28095</v>
      </c>
      <c r="E44" s="246">
        <v>43441</v>
      </c>
      <c r="F44" s="246">
        <v>3571</v>
      </c>
      <c r="G44" s="246">
        <v>102164</v>
      </c>
      <c r="H44" s="246">
        <v>6754</v>
      </c>
      <c r="I44" s="246">
        <v>28226</v>
      </c>
      <c r="J44" s="246">
        <v>62634</v>
      </c>
      <c r="K44" s="246">
        <v>4550</v>
      </c>
      <c r="L44" s="246">
        <v>103928</v>
      </c>
      <c r="M44" s="246">
        <v>7611</v>
      </c>
      <c r="N44" s="246">
        <v>28628</v>
      </c>
      <c r="O44" s="246">
        <v>63533</v>
      </c>
      <c r="P44" s="246">
        <v>4157</v>
      </c>
      <c r="Q44" s="246">
        <v>78837</v>
      </c>
      <c r="R44" s="246">
        <v>6432</v>
      </c>
      <c r="S44" s="246">
        <v>27275</v>
      </c>
      <c r="T44" s="246">
        <v>41424</v>
      </c>
      <c r="U44" s="246">
        <v>3705</v>
      </c>
      <c r="V44" s="246">
        <v>82298</v>
      </c>
      <c r="W44" s="246">
        <v>7606</v>
      </c>
      <c r="X44" s="246">
        <v>27939</v>
      </c>
      <c r="Y44" s="246">
        <v>42660</v>
      </c>
      <c r="Z44" s="246">
        <v>4093</v>
      </c>
      <c r="AA44" s="317">
        <f t="shared" si="24"/>
        <v>89720.6</v>
      </c>
      <c r="AB44" s="317">
        <f t="shared" si="24"/>
        <v>6934.4</v>
      </c>
      <c r="AC44" s="317">
        <f t="shared" si="24"/>
        <v>28032.6</v>
      </c>
      <c r="AD44" s="317">
        <f t="shared" si="24"/>
        <v>50738.400000000001</v>
      </c>
      <c r="AE44" s="317">
        <f t="shared" si="24"/>
        <v>4015.2</v>
      </c>
      <c r="AF44" s="317">
        <f t="shared" si="25"/>
        <v>103928</v>
      </c>
      <c r="AG44" s="317">
        <f t="shared" si="25"/>
        <v>7611</v>
      </c>
      <c r="AH44" s="317">
        <f t="shared" si="25"/>
        <v>28628</v>
      </c>
      <c r="AI44" s="317">
        <f t="shared" si="25"/>
        <v>63533</v>
      </c>
      <c r="AJ44" s="317">
        <f t="shared" si="25"/>
        <v>4550</v>
      </c>
      <c r="AK44" s="317">
        <f t="shared" si="26"/>
        <v>78837</v>
      </c>
      <c r="AL44" s="317">
        <f t="shared" si="26"/>
        <v>6269</v>
      </c>
      <c r="AM44" s="317">
        <f t="shared" si="26"/>
        <v>27275</v>
      </c>
      <c r="AN44" s="317">
        <f t="shared" si="26"/>
        <v>41424</v>
      </c>
      <c r="AO44" s="317">
        <f t="shared" si="26"/>
        <v>3571</v>
      </c>
    </row>
    <row r="45" spans="1:41" x14ac:dyDescent="0.2">
      <c r="A45" s="126">
        <v>42</v>
      </c>
      <c r="B45" s="246">
        <v>81612</v>
      </c>
      <c r="C45" s="246">
        <v>6395</v>
      </c>
      <c r="D45" s="246">
        <v>27926</v>
      </c>
      <c r="E45" s="246">
        <v>43678</v>
      </c>
      <c r="F45" s="246">
        <v>3614</v>
      </c>
      <c r="G45" s="246">
        <v>101587</v>
      </c>
      <c r="H45" s="246">
        <v>6797</v>
      </c>
      <c r="I45" s="246">
        <v>27976</v>
      </c>
      <c r="J45" s="246">
        <v>62122</v>
      </c>
      <c r="K45" s="246">
        <v>4691</v>
      </c>
      <c r="L45" s="246">
        <v>102682</v>
      </c>
      <c r="M45" s="246">
        <v>6965</v>
      </c>
      <c r="N45" s="246">
        <v>28183</v>
      </c>
      <c r="O45" s="246">
        <v>63635</v>
      </c>
      <c r="P45" s="246">
        <v>3900</v>
      </c>
      <c r="Q45" s="246">
        <v>77620</v>
      </c>
      <c r="R45" s="246">
        <v>6249</v>
      </c>
      <c r="S45" s="246">
        <v>27568</v>
      </c>
      <c r="T45" s="246">
        <v>39989</v>
      </c>
      <c r="U45" s="246">
        <v>3814</v>
      </c>
      <c r="V45" s="246">
        <v>81999</v>
      </c>
      <c r="W45" s="246">
        <v>7564</v>
      </c>
      <c r="X45" s="246">
        <v>27774</v>
      </c>
      <c r="Y45" s="246">
        <v>42729</v>
      </c>
      <c r="Z45" s="246">
        <v>3932</v>
      </c>
      <c r="AA45" s="317">
        <f t="shared" si="24"/>
        <v>89100</v>
      </c>
      <c r="AB45" s="317">
        <f t="shared" si="24"/>
        <v>6794</v>
      </c>
      <c r="AC45" s="317">
        <f t="shared" si="24"/>
        <v>27885.4</v>
      </c>
      <c r="AD45" s="317">
        <f t="shared" si="24"/>
        <v>50430.6</v>
      </c>
      <c r="AE45" s="317">
        <f t="shared" si="24"/>
        <v>3990.2</v>
      </c>
      <c r="AF45" s="317">
        <f t="shared" si="25"/>
        <v>102682</v>
      </c>
      <c r="AG45" s="317">
        <f t="shared" si="25"/>
        <v>7564</v>
      </c>
      <c r="AH45" s="317">
        <f t="shared" si="25"/>
        <v>28183</v>
      </c>
      <c r="AI45" s="317">
        <f t="shared" si="25"/>
        <v>63635</v>
      </c>
      <c r="AJ45" s="317">
        <f t="shared" si="25"/>
        <v>4691</v>
      </c>
      <c r="AK45" s="317">
        <f t="shared" si="26"/>
        <v>77620</v>
      </c>
      <c r="AL45" s="317">
        <f t="shared" si="26"/>
        <v>6249</v>
      </c>
      <c r="AM45" s="317">
        <f t="shared" si="26"/>
        <v>27568</v>
      </c>
      <c r="AN45" s="317">
        <f t="shared" si="26"/>
        <v>39989</v>
      </c>
      <c r="AO45" s="317">
        <f t="shared" si="26"/>
        <v>3614</v>
      </c>
    </row>
    <row r="46" spans="1:41" x14ac:dyDescent="0.2">
      <c r="A46" s="126">
        <v>43</v>
      </c>
      <c r="B46" s="246">
        <v>80271</v>
      </c>
      <c r="C46" s="246">
        <v>6167</v>
      </c>
      <c r="D46" s="246">
        <v>27475</v>
      </c>
      <c r="E46" s="246">
        <v>43022</v>
      </c>
      <c r="F46" s="246">
        <v>3608</v>
      </c>
      <c r="G46" s="246">
        <v>101563</v>
      </c>
      <c r="H46" s="246">
        <v>6733</v>
      </c>
      <c r="I46" s="246">
        <v>28109</v>
      </c>
      <c r="J46" s="246">
        <v>62422</v>
      </c>
      <c r="K46" s="246">
        <v>4299</v>
      </c>
      <c r="L46" s="246">
        <v>100567</v>
      </c>
      <c r="M46" s="246">
        <v>7011</v>
      </c>
      <c r="N46" s="246">
        <v>27846</v>
      </c>
      <c r="O46" s="246">
        <v>61687</v>
      </c>
      <c r="P46" s="246">
        <v>4022</v>
      </c>
      <c r="Q46" s="246">
        <v>78345</v>
      </c>
      <c r="R46" s="246">
        <v>6560</v>
      </c>
      <c r="S46" s="246">
        <v>27625</v>
      </c>
      <c r="T46" s="246">
        <v>40444</v>
      </c>
      <c r="U46" s="246">
        <v>3717</v>
      </c>
      <c r="V46" s="246">
        <v>83016</v>
      </c>
      <c r="W46" s="246">
        <v>7367</v>
      </c>
      <c r="X46" s="246">
        <v>27441</v>
      </c>
      <c r="Y46" s="246">
        <v>44174</v>
      </c>
      <c r="Z46" s="246">
        <v>4035</v>
      </c>
      <c r="AA46" s="317">
        <f t="shared" si="24"/>
        <v>88752.4</v>
      </c>
      <c r="AB46" s="317">
        <f t="shared" si="24"/>
        <v>6767.6</v>
      </c>
      <c r="AC46" s="317">
        <f t="shared" si="24"/>
        <v>27699.200000000001</v>
      </c>
      <c r="AD46" s="317">
        <f t="shared" si="24"/>
        <v>50349.8</v>
      </c>
      <c r="AE46" s="317">
        <f t="shared" si="24"/>
        <v>3936.2</v>
      </c>
      <c r="AF46" s="317">
        <f t="shared" si="25"/>
        <v>101563</v>
      </c>
      <c r="AG46" s="317">
        <f t="shared" si="25"/>
        <v>7367</v>
      </c>
      <c r="AH46" s="317">
        <f t="shared" si="25"/>
        <v>28109</v>
      </c>
      <c r="AI46" s="317">
        <f t="shared" si="25"/>
        <v>62422</v>
      </c>
      <c r="AJ46" s="317">
        <f t="shared" si="25"/>
        <v>4299</v>
      </c>
      <c r="AK46" s="317">
        <f t="shared" si="26"/>
        <v>78345</v>
      </c>
      <c r="AL46" s="317">
        <f t="shared" si="26"/>
        <v>6167</v>
      </c>
      <c r="AM46" s="317">
        <f t="shared" si="26"/>
        <v>27441</v>
      </c>
      <c r="AN46" s="317">
        <f t="shared" si="26"/>
        <v>40444</v>
      </c>
      <c r="AO46" s="317">
        <f t="shared" si="26"/>
        <v>3608</v>
      </c>
    </row>
    <row r="47" spans="1:41" x14ac:dyDescent="0.2">
      <c r="A47" s="126">
        <v>44</v>
      </c>
      <c r="B47" s="246">
        <v>80127</v>
      </c>
      <c r="C47" s="246">
        <v>6143</v>
      </c>
      <c r="D47" s="246">
        <v>26930</v>
      </c>
      <c r="E47" s="246">
        <v>43459</v>
      </c>
      <c r="F47" s="246">
        <v>3596</v>
      </c>
      <c r="G47" s="246">
        <v>102411</v>
      </c>
      <c r="H47" s="246">
        <v>6769</v>
      </c>
      <c r="I47" s="246">
        <v>28349</v>
      </c>
      <c r="J47" s="246">
        <v>62945</v>
      </c>
      <c r="K47" s="246">
        <v>4348</v>
      </c>
      <c r="L47" s="246">
        <v>100913</v>
      </c>
      <c r="M47" s="246">
        <v>7146</v>
      </c>
      <c r="N47" s="246">
        <v>27738</v>
      </c>
      <c r="O47" s="246">
        <v>61865</v>
      </c>
      <c r="P47" s="246">
        <v>4164</v>
      </c>
      <c r="Q47" s="246">
        <v>77200</v>
      </c>
      <c r="R47" s="246">
        <v>6497</v>
      </c>
      <c r="S47" s="246">
        <v>26625</v>
      </c>
      <c r="T47" s="246">
        <v>40420</v>
      </c>
      <c r="U47" s="246">
        <v>3659</v>
      </c>
      <c r="V47" s="246">
        <v>84528</v>
      </c>
      <c r="W47" s="246">
        <v>7250</v>
      </c>
      <c r="X47" s="246">
        <v>27334</v>
      </c>
      <c r="Y47" s="246">
        <v>46106</v>
      </c>
      <c r="Z47" s="246">
        <v>3839</v>
      </c>
      <c r="AA47" s="317">
        <f t="shared" si="24"/>
        <v>89035.8</v>
      </c>
      <c r="AB47" s="317">
        <f t="shared" si="24"/>
        <v>6761</v>
      </c>
      <c r="AC47" s="317">
        <f t="shared" si="24"/>
        <v>27395.200000000001</v>
      </c>
      <c r="AD47" s="317">
        <f t="shared" si="24"/>
        <v>50959</v>
      </c>
      <c r="AE47" s="317">
        <f t="shared" si="24"/>
        <v>3921.2</v>
      </c>
      <c r="AF47" s="317">
        <f t="shared" si="25"/>
        <v>102411</v>
      </c>
      <c r="AG47" s="317">
        <f t="shared" si="25"/>
        <v>7250</v>
      </c>
      <c r="AH47" s="317">
        <f t="shared" si="25"/>
        <v>28349</v>
      </c>
      <c r="AI47" s="317">
        <f t="shared" si="25"/>
        <v>62945</v>
      </c>
      <c r="AJ47" s="317">
        <f t="shared" si="25"/>
        <v>4348</v>
      </c>
      <c r="AK47" s="317">
        <f t="shared" si="26"/>
        <v>77200</v>
      </c>
      <c r="AL47" s="317">
        <f t="shared" si="26"/>
        <v>6143</v>
      </c>
      <c r="AM47" s="317">
        <f t="shared" si="26"/>
        <v>26625</v>
      </c>
      <c r="AN47" s="317">
        <f t="shared" si="26"/>
        <v>40420</v>
      </c>
      <c r="AO47" s="317">
        <f t="shared" si="26"/>
        <v>3596</v>
      </c>
    </row>
    <row r="48" spans="1:41" x14ac:dyDescent="0.2">
      <c r="A48" s="126">
        <v>45</v>
      </c>
      <c r="B48" s="246">
        <v>81053</v>
      </c>
      <c r="C48" s="246">
        <v>6218</v>
      </c>
      <c r="D48" s="246">
        <v>26702</v>
      </c>
      <c r="E48" s="246">
        <v>44093</v>
      </c>
      <c r="F48" s="246">
        <v>4041</v>
      </c>
      <c r="G48" s="246">
        <v>103974</v>
      </c>
      <c r="H48" s="246">
        <v>6924</v>
      </c>
      <c r="I48" s="246">
        <v>28797</v>
      </c>
      <c r="J48" s="246">
        <v>63868</v>
      </c>
      <c r="K48" s="246">
        <v>4385</v>
      </c>
      <c r="L48" s="246">
        <v>99600</v>
      </c>
      <c r="M48" s="246">
        <v>6776</v>
      </c>
      <c r="N48" s="246">
        <v>27553</v>
      </c>
      <c r="O48" s="246">
        <v>61477</v>
      </c>
      <c r="P48" s="246">
        <v>3795</v>
      </c>
      <c r="Q48" s="246">
        <v>74680</v>
      </c>
      <c r="R48" s="246">
        <v>6903</v>
      </c>
      <c r="S48" s="246">
        <v>25487</v>
      </c>
      <c r="T48" s="246">
        <v>38607</v>
      </c>
      <c r="U48" s="246">
        <v>3684</v>
      </c>
      <c r="V48" s="246">
        <v>83760</v>
      </c>
      <c r="W48" s="246">
        <v>7730</v>
      </c>
      <c r="X48" s="246">
        <v>26821</v>
      </c>
      <c r="Y48" s="246">
        <v>45340</v>
      </c>
      <c r="Z48" s="246">
        <v>3870</v>
      </c>
      <c r="AA48" s="317">
        <f t="shared" si="24"/>
        <v>88613.4</v>
      </c>
      <c r="AB48" s="317">
        <f t="shared" si="24"/>
        <v>6910.2</v>
      </c>
      <c r="AC48" s="317">
        <f t="shared" si="24"/>
        <v>27072</v>
      </c>
      <c r="AD48" s="317">
        <f t="shared" si="24"/>
        <v>50677</v>
      </c>
      <c r="AE48" s="317">
        <f t="shared" si="24"/>
        <v>3955</v>
      </c>
      <c r="AF48" s="317">
        <f t="shared" si="25"/>
        <v>103974</v>
      </c>
      <c r="AG48" s="317">
        <f t="shared" si="25"/>
        <v>7730</v>
      </c>
      <c r="AH48" s="317">
        <f t="shared" si="25"/>
        <v>28797</v>
      </c>
      <c r="AI48" s="317">
        <f t="shared" si="25"/>
        <v>63868</v>
      </c>
      <c r="AJ48" s="317">
        <f t="shared" si="25"/>
        <v>4385</v>
      </c>
      <c r="AK48" s="317">
        <f t="shared" si="26"/>
        <v>74680</v>
      </c>
      <c r="AL48" s="317">
        <f t="shared" si="26"/>
        <v>6218</v>
      </c>
      <c r="AM48" s="317">
        <f t="shared" si="26"/>
        <v>25487</v>
      </c>
      <c r="AN48" s="317">
        <f t="shared" si="26"/>
        <v>38607</v>
      </c>
      <c r="AO48" s="317">
        <f t="shared" si="26"/>
        <v>3684</v>
      </c>
    </row>
    <row r="49" spans="1:41" x14ac:dyDescent="0.2">
      <c r="A49" s="126">
        <v>46</v>
      </c>
      <c r="B49" s="246">
        <v>81152</v>
      </c>
      <c r="C49" s="246">
        <v>6187</v>
      </c>
      <c r="D49" s="246">
        <v>26426</v>
      </c>
      <c r="E49" s="246">
        <v>44509</v>
      </c>
      <c r="F49" s="246">
        <v>4030</v>
      </c>
      <c r="G49" s="246">
        <v>104469</v>
      </c>
      <c r="H49" s="246">
        <v>7096</v>
      </c>
      <c r="I49" s="246">
        <v>29202</v>
      </c>
      <c r="J49" s="246">
        <v>63672</v>
      </c>
      <c r="K49" s="246">
        <v>4499</v>
      </c>
      <c r="L49" s="246">
        <v>100827</v>
      </c>
      <c r="M49" s="246">
        <v>7000</v>
      </c>
      <c r="N49" s="246">
        <v>27183</v>
      </c>
      <c r="O49" s="246">
        <v>62718</v>
      </c>
      <c r="P49" s="246">
        <v>3925</v>
      </c>
      <c r="Q49" s="246">
        <v>73714</v>
      </c>
      <c r="R49" s="246">
        <v>6662</v>
      </c>
      <c r="S49" s="246">
        <v>25266</v>
      </c>
      <c r="T49" s="246">
        <v>38067</v>
      </c>
      <c r="U49" s="246">
        <v>3719</v>
      </c>
      <c r="V49" s="246">
        <v>81776</v>
      </c>
      <c r="W49" s="246">
        <v>7219</v>
      </c>
      <c r="X49" s="246">
        <v>26573</v>
      </c>
      <c r="Y49" s="246">
        <v>44316</v>
      </c>
      <c r="Z49" s="246">
        <v>3669</v>
      </c>
      <c r="AA49" s="317">
        <f t="shared" si="24"/>
        <v>88387.6</v>
      </c>
      <c r="AB49" s="317">
        <f t="shared" si="24"/>
        <v>6832.8</v>
      </c>
      <c r="AC49" s="317">
        <f t="shared" si="24"/>
        <v>26930</v>
      </c>
      <c r="AD49" s="317">
        <f t="shared" si="24"/>
        <v>50656.4</v>
      </c>
      <c r="AE49" s="317">
        <f t="shared" si="24"/>
        <v>3968.4</v>
      </c>
      <c r="AF49" s="317">
        <f t="shared" si="25"/>
        <v>104469</v>
      </c>
      <c r="AG49" s="317">
        <f t="shared" si="25"/>
        <v>7219</v>
      </c>
      <c r="AH49" s="317">
        <f t="shared" si="25"/>
        <v>29202</v>
      </c>
      <c r="AI49" s="317">
        <f t="shared" si="25"/>
        <v>63672</v>
      </c>
      <c r="AJ49" s="317">
        <f t="shared" si="25"/>
        <v>4499</v>
      </c>
      <c r="AK49" s="317">
        <f t="shared" si="26"/>
        <v>73714</v>
      </c>
      <c r="AL49" s="317">
        <f t="shared" si="26"/>
        <v>6187</v>
      </c>
      <c r="AM49" s="317">
        <f t="shared" si="26"/>
        <v>25266</v>
      </c>
      <c r="AN49" s="317">
        <f t="shared" si="26"/>
        <v>38067</v>
      </c>
      <c r="AO49" s="317">
        <f t="shared" si="26"/>
        <v>3669</v>
      </c>
    </row>
    <row r="50" spans="1:41" x14ac:dyDescent="0.2">
      <c r="A50" s="126">
        <v>47</v>
      </c>
      <c r="B50" s="246">
        <v>79201</v>
      </c>
      <c r="C50" s="246">
        <v>6111</v>
      </c>
      <c r="D50" s="246">
        <v>25915</v>
      </c>
      <c r="E50" s="246">
        <v>43147</v>
      </c>
      <c r="F50" s="246">
        <v>4028</v>
      </c>
      <c r="G50" s="246">
        <v>106202</v>
      </c>
      <c r="H50" s="246">
        <v>7210</v>
      </c>
      <c r="I50" s="246">
        <v>29804</v>
      </c>
      <c r="J50" s="246">
        <v>64851</v>
      </c>
      <c r="K50" s="246">
        <v>4338</v>
      </c>
      <c r="L50" s="246">
        <v>102668</v>
      </c>
      <c r="M50" s="246">
        <v>7004</v>
      </c>
      <c r="N50" s="246">
        <v>27155</v>
      </c>
      <c r="O50" s="246">
        <v>64445</v>
      </c>
      <c r="P50" s="246">
        <v>4064</v>
      </c>
      <c r="Q50" s="246">
        <v>73154</v>
      </c>
      <c r="R50" s="246">
        <v>7167</v>
      </c>
      <c r="S50" s="246">
        <v>24930</v>
      </c>
      <c r="T50" s="246">
        <v>37560</v>
      </c>
      <c r="U50" s="246">
        <v>3496</v>
      </c>
      <c r="V50" s="246">
        <v>81143</v>
      </c>
      <c r="W50" s="246">
        <v>7517</v>
      </c>
      <c r="X50" s="246">
        <v>26020</v>
      </c>
      <c r="Y50" s="246">
        <v>43842</v>
      </c>
      <c r="Z50" s="246">
        <v>3764</v>
      </c>
      <c r="AA50" s="317">
        <f t="shared" si="24"/>
        <v>88473.600000000006</v>
      </c>
      <c r="AB50" s="317">
        <f t="shared" si="24"/>
        <v>7001.8</v>
      </c>
      <c r="AC50" s="317">
        <f t="shared" si="24"/>
        <v>26764.799999999999</v>
      </c>
      <c r="AD50" s="317">
        <f t="shared" si="24"/>
        <v>50769</v>
      </c>
      <c r="AE50" s="317">
        <f t="shared" si="24"/>
        <v>3938</v>
      </c>
      <c r="AF50" s="317">
        <f t="shared" si="25"/>
        <v>106202</v>
      </c>
      <c r="AG50" s="317">
        <f t="shared" si="25"/>
        <v>7517</v>
      </c>
      <c r="AH50" s="317">
        <f t="shared" si="25"/>
        <v>29804</v>
      </c>
      <c r="AI50" s="317">
        <f t="shared" si="25"/>
        <v>64851</v>
      </c>
      <c r="AJ50" s="317">
        <f t="shared" si="25"/>
        <v>4338</v>
      </c>
      <c r="AK50" s="317">
        <f t="shared" si="26"/>
        <v>73154</v>
      </c>
      <c r="AL50" s="317">
        <f t="shared" si="26"/>
        <v>6111</v>
      </c>
      <c r="AM50" s="317">
        <f t="shared" si="26"/>
        <v>24930</v>
      </c>
      <c r="AN50" s="317">
        <f t="shared" si="26"/>
        <v>37560</v>
      </c>
      <c r="AO50" s="317">
        <f t="shared" si="26"/>
        <v>3496</v>
      </c>
    </row>
    <row r="51" spans="1:41" x14ac:dyDescent="0.2">
      <c r="A51" s="126">
        <v>48</v>
      </c>
      <c r="B51" s="246">
        <v>79416</v>
      </c>
      <c r="C51" s="246">
        <v>6061</v>
      </c>
      <c r="D51" s="246">
        <v>26144</v>
      </c>
      <c r="E51" s="246">
        <v>43214</v>
      </c>
      <c r="F51" s="246">
        <v>3997</v>
      </c>
      <c r="G51" s="246">
        <v>104103</v>
      </c>
      <c r="H51" s="246">
        <v>7128</v>
      </c>
      <c r="I51" s="246">
        <v>29654</v>
      </c>
      <c r="J51" s="246">
        <v>63248</v>
      </c>
      <c r="K51" s="246">
        <v>4073</v>
      </c>
      <c r="L51" s="246">
        <v>100800</v>
      </c>
      <c r="M51" s="246">
        <v>7139</v>
      </c>
      <c r="N51" s="246">
        <v>27253</v>
      </c>
      <c r="O51" s="246">
        <v>62691</v>
      </c>
      <c r="P51" s="246">
        <v>3717</v>
      </c>
      <c r="Q51" s="246">
        <v>74470</v>
      </c>
      <c r="R51" s="246">
        <v>7048</v>
      </c>
      <c r="S51" s="246">
        <v>24978</v>
      </c>
      <c r="T51" s="246">
        <v>38933</v>
      </c>
      <c r="U51" s="246">
        <v>3511</v>
      </c>
      <c r="V51" s="246">
        <v>79806</v>
      </c>
      <c r="W51" s="246">
        <v>7051</v>
      </c>
      <c r="X51" s="246">
        <v>25172</v>
      </c>
      <c r="Y51" s="246">
        <v>43859</v>
      </c>
      <c r="Z51" s="246">
        <v>3724</v>
      </c>
      <c r="AA51" s="317">
        <f t="shared" si="24"/>
        <v>87719</v>
      </c>
      <c r="AB51" s="317">
        <f t="shared" si="24"/>
        <v>6885.4</v>
      </c>
      <c r="AC51" s="317">
        <f t="shared" si="24"/>
        <v>26640.2</v>
      </c>
      <c r="AD51" s="317">
        <f t="shared" si="24"/>
        <v>50389</v>
      </c>
      <c r="AE51" s="317">
        <f t="shared" si="24"/>
        <v>3804.4</v>
      </c>
      <c r="AF51" s="317">
        <f t="shared" si="25"/>
        <v>104103</v>
      </c>
      <c r="AG51" s="317">
        <f t="shared" si="25"/>
        <v>7139</v>
      </c>
      <c r="AH51" s="317">
        <f t="shared" si="25"/>
        <v>29654</v>
      </c>
      <c r="AI51" s="317">
        <f t="shared" si="25"/>
        <v>63248</v>
      </c>
      <c r="AJ51" s="317">
        <f t="shared" si="25"/>
        <v>4073</v>
      </c>
      <c r="AK51" s="317">
        <f t="shared" si="26"/>
        <v>74470</v>
      </c>
      <c r="AL51" s="317">
        <f t="shared" si="26"/>
        <v>6061</v>
      </c>
      <c r="AM51" s="317">
        <f t="shared" si="26"/>
        <v>24978</v>
      </c>
      <c r="AN51" s="317">
        <f t="shared" si="26"/>
        <v>38933</v>
      </c>
      <c r="AO51" s="317">
        <f t="shared" si="26"/>
        <v>3511</v>
      </c>
    </row>
    <row r="52" spans="1:41" x14ac:dyDescent="0.2">
      <c r="A52" s="126">
        <v>49</v>
      </c>
      <c r="B52" s="246">
        <v>79159</v>
      </c>
      <c r="C52" s="246">
        <v>5606</v>
      </c>
      <c r="D52" s="246">
        <v>26102</v>
      </c>
      <c r="E52" s="246">
        <v>43519</v>
      </c>
      <c r="F52" s="246">
        <v>3932</v>
      </c>
      <c r="G52" s="246">
        <v>100658</v>
      </c>
      <c r="H52" s="246">
        <v>6863</v>
      </c>
      <c r="I52" s="246">
        <v>28906</v>
      </c>
      <c r="J52" s="246">
        <v>60819</v>
      </c>
      <c r="K52" s="246">
        <v>4070</v>
      </c>
      <c r="L52" s="246">
        <v>99252</v>
      </c>
      <c r="M52" s="246">
        <v>7246</v>
      </c>
      <c r="N52" s="246">
        <v>26606</v>
      </c>
      <c r="O52" s="246">
        <v>61712</v>
      </c>
      <c r="P52" s="246">
        <v>3688</v>
      </c>
      <c r="Q52" s="246">
        <v>74668</v>
      </c>
      <c r="R52" s="246">
        <v>7169</v>
      </c>
      <c r="S52" s="246">
        <v>24347</v>
      </c>
      <c r="T52" s="246">
        <v>39623</v>
      </c>
      <c r="U52" s="246">
        <v>3529</v>
      </c>
      <c r="V52" s="246">
        <v>76559</v>
      </c>
      <c r="W52" s="246">
        <v>6767</v>
      </c>
      <c r="X52" s="246">
        <v>24339</v>
      </c>
      <c r="Y52" s="246">
        <v>42242</v>
      </c>
      <c r="Z52" s="246">
        <v>3210</v>
      </c>
      <c r="AA52" s="317">
        <f t="shared" si="24"/>
        <v>86059.199999999997</v>
      </c>
      <c r="AB52" s="317">
        <f t="shared" si="24"/>
        <v>6730.2</v>
      </c>
      <c r="AC52" s="317">
        <f t="shared" si="24"/>
        <v>26060</v>
      </c>
      <c r="AD52" s="317">
        <f t="shared" si="24"/>
        <v>49583</v>
      </c>
      <c r="AE52" s="317">
        <f t="shared" si="24"/>
        <v>3685.8</v>
      </c>
      <c r="AF52" s="317">
        <f t="shared" si="25"/>
        <v>100658</v>
      </c>
      <c r="AG52" s="317">
        <f t="shared" si="25"/>
        <v>7246</v>
      </c>
      <c r="AH52" s="317">
        <f t="shared" si="25"/>
        <v>28906</v>
      </c>
      <c r="AI52" s="317">
        <f t="shared" si="25"/>
        <v>61712</v>
      </c>
      <c r="AJ52" s="317">
        <f t="shared" si="25"/>
        <v>4070</v>
      </c>
      <c r="AK52" s="317">
        <f t="shared" si="26"/>
        <v>74668</v>
      </c>
      <c r="AL52" s="317">
        <f t="shared" si="26"/>
        <v>5606</v>
      </c>
      <c r="AM52" s="317">
        <f t="shared" si="26"/>
        <v>24339</v>
      </c>
      <c r="AN52" s="317">
        <f t="shared" si="26"/>
        <v>39623</v>
      </c>
      <c r="AO52" s="317">
        <f t="shared" si="26"/>
        <v>3210</v>
      </c>
    </row>
    <row r="53" spans="1:41" x14ac:dyDescent="0.2">
      <c r="A53" s="126">
        <v>50</v>
      </c>
      <c r="B53" s="246">
        <v>78388</v>
      </c>
      <c r="C53" s="246">
        <v>5437</v>
      </c>
      <c r="D53" s="246">
        <v>26505</v>
      </c>
      <c r="E53" s="246">
        <v>42575</v>
      </c>
      <c r="F53" s="246">
        <v>3872</v>
      </c>
      <c r="G53" s="246">
        <v>98975</v>
      </c>
      <c r="H53" s="246">
        <v>6506</v>
      </c>
      <c r="I53" s="246">
        <v>28173</v>
      </c>
      <c r="J53" s="246">
        <v>60451</v>
      </c>
      <c r="K53" s="246">
        <v>3845</v>
      </c>
      <c r="L53" s="246">
        <v>95623</v>
      </c>
      <c r="M53" s="246">
        <v>7025</v>
      </c>
      <c r="N53" s="246">
        <v>25931</v>
      </c>
      <c r="O53" s="246">
        <v>59061</v>
      </c>
      <c r="P53" s="246">
        <v>3605</v>
      </c>
      <c r="Q53" s="246">
        <v>71345</v>
      </c>
      <c r="R53" s="246">
        <v>6469</v>
      </c>
      <c r="S53" s="246">
        <v>23638</v>
      </c>
      <c r="T53" s="246">
        <v>37749</v>
      </c>
      <c r="U53" s="246">
        <v>3488</v>
      </c>
      <c r="V53" s="246">
        <v>73246</v>
      </c>
      <c r="W53" s="246">
        <v>6380</v>
      </c>
      <c r="X53" s="246">
        <v>21858</v>
      </c>
      <c r="Y53" s="246">
        <v>41804</v>
      </c>
      <c r="Z53" s="246">
        <v>3204</v>
      </c>
      <c r="AA53" s="317">
        <f t="shared" si="24"/>
        <v>83515.399999999994</v>
      </c>
      <c r="AB53" s="317">
        <f t="shared" si="24"/>
        <v>6363.4</v>
      </c>
      <c r="AC53" s="317">
        <f t="shared" si="24"/>
        <v>25221</v>
      </c>
      <c r="AD53" s="317">
        <f t="shared" si="24"/>
        <v>48328</v>
      </c>
      <c r="AE53" s="317">
        <f t="shared" si="24"/>
        <v>3602.8</v>
      </c>
      <c r="AF53" s="317">
        <f t="shared" si="25"/>
        <v>98975</v>
      </c>
      <c r="AG53" s="317">
        <f t="shared" si="25"/>
        <v>7025</v>
      </c>
      <c r="AH53" s="317">
        <f t="shared" si="25"/>
        <v>28173</v>
      </c>
      <c r="AI53" s="317">
        <f t="shared" si="25"/>
        <v>60451</v>
      </c>
      <c r="AJ53" s="317">
        <f t="shared" si="25"/>
        <v>3872</v>
      </c>
      <c r="AK53" s="317">
        <f t="shared" si="26"/>
        <v>71345</v>
      </c>
      <c r="AL53" s="317">
        <f t="shared" si="26"/>
        <v>5437</v>
      </c>
      <c r="AM53" s="317">
        <f t="shared" si="26"/>
        <v>21858</v>
      </c>
      <c r="AN53" s="317">
        <f t="shared" si="26"/>
        <v>37749</v>
      </c>
      <c r="AO53" s="317">
        <f t="shared" si="26"/>
        <v>3204</v>
      </c>
    </row>
    <row r="54" spans="1:41" x14ac:dyDescent="0.2">
      <c r="A54" s="126">
        <v>51</v>
      </c>
      <c r="B54" s="246">
        <v>77840</v>
      </c>
      <c r="C54" s="246">
        <v>5368</v>
      </c>
      <c r="D54" s="246">
        <v>26208</v>
      </c>
      <c r="E54" s="246">
        <v>42485</v>
      </c>
      <c r="F54" s="246">
        <v>3780</v>
      </c>
      <c r="G54" s="246">
        <v>97638</v>
      </c>
      <c r="H54" s="246">
        <v>6478</v>
      </c>
      <c r="I54" s="246">
        <v>26985</v>
      </c>
      <c r="J54" s="246">
        <v>60468</v>
      </c>
      <c r="K54" s="246">
        <v>3707</v>
      </c>
      <c r="L54" s="246">
        <v>92539</v>
      </c>
      <c r="M54" s="246">
        <v>6464</v>
      </c>
      <c r="N54" s="246">
        <v>24804</v>
      </c>
      <c r="O54" s="246">
        <v>57752</v>
      </c>
      <c r="P54" s="246">
        <v>3519</v>
      </c>
      <c r="Q54" s="246">
        <v>68634</v>
      </c>
      <c r="R54" s="246">
        <v>6028</v>
      </c>
      <c r="S54" s="246">
        <v>22102</v>
      </c>
      <c r="T54" s="246">
        <v>37218</v>
      </c>
      <c r="U54" s="246">
        <v>3285</v>
      </c>
      <c r="V54" s="246">
        <v>72219</v>
      </c>
      <c r="W54" s="246">
        <v>6411</v>
      </c>
      <c r="X54" s="246">
        <v>21263</v>
      </c>
      <c r="Y54" s="246">
        <v>41466</v>
      </c>
      <c r="Z54" s="246">
        <v>3080</v>
      </c>
      <c r="AA54" s="317">
        <f t="shared" si="24"/>
        <v>81774</v>
      </c>
      <c r="AB54" s="317">
        <f t="shared" si="24"/>
        <v>6149.8</v>
      </c>
      <c r="AC54" s="317">
        <f t="shared" si="24"/>
        <v>24272.400000000001</v>
      </c>
      <c r="AD54" s="317">
        <f t="shared" si="24"/>
        <v>47877.8</v>
      </c>
      <c r="AE54" s="317">
        <f t="shared" si="24"/>
        <v>3474.2</v>
      </c>
      <c r="AF54" s="317">
        <f t="shared" si="25"/>
        <v>97638</v>
      </c>
      <c r="AG54" s="317">
        <f t="shared" si="25"/>
        <v>6478</v>
      </c>
      <c r="AH54" s="317">
        <f t="shared" si="25"/>
        <v>26985</v>
      </c>
      <c r="AI54" s="317">
        <f t="shared" si="25"/>
        <v>60468</v>
      </c>
      <c r="AJ54" s="317">
        <f t="shared" si="25"/>
        <v>3780</v>
      </c>
      <c r="AK54" s="317">
        <f t="shared" si="26"/>
        <v>68634</v>
      </c>
      <c r="AL54" s="317">
        <f t="shared" si="26"/>
        <v>5368</v>
      </c>
      <c r="AM54" s="317">
        <f t="shared" si="26"/>
        <v>21263</v>
      </c>
      <c r="AN54" s="317">
        <f t="shared" si="26"/>
        <v>37218</v>
      </c>
      <c r="AO54" s="317">
        <f t="shared" si="26"/>
        <v>3080</v>
      </c>
    </row>
    <row r="55" spans="1:41" x14ac:dyDescent="0.2">
      <c r="A55" s="126">
        <v>52</v>
      </c>
      <c r="B55" s="246">
        <v>77244</v>
      </c>
      <c r="C55" s="246">
        <v>5403</v>
      </c>
      <c r="D55" s="246">
        <v>26753</v>
      </c>
      <c r="E55" s="246">
        <v>41408</v>
      </c>
      <c r="F55" s="246">
        <v>3680</v>
      </c>
      <c r="G55" s="246">
        <v>97734</v>
      </c>
      <c r="H55" s="246">
        <v>6680</v>
      </c>
      <c r="I55" s="246">
        <v>26245</v>
      </c>
      <c r="J55" s="246">
        <v>61358</v>
      </c>
      <c r="K55" s="246">
        <v>3450</v>
      </c>
      <c r="L55" s="246">
        <v>86869</v>
      </c>
      <c r="M55" s="246">
        <v>6466</v>
      </c>
      <c r="N55" s="246">
        <v>23806</v>
      </c>
      <c r="O55" s="246">
        <v>53383</v>
      </c>
      <c r="P55" s="246">
        <v>3215</v>
      </c>
      <c r="Q55" s="246">
        <v>67976</v>
      </c>
      <c r="R55" s="246">
        <v>5899</v>
      </c>
      <c r="S55" s="246">
        <v>21554</v>
      </c>
      <c r="T55" s="246">
        <v>37527</v>
      </c>
      <c r="U55" s="246">
        <v>2995</v>
      </c>
      <c r="V55" s="246">
        <v>70653</v>
      </c>
      <c r="W55" s="246">
        <v>6357</v>
      </c>
      <c r="X55" s="246">
        <v>21033</v>
      </c>
      <c r="Y55" s="246">
        <v>40518</v>
      </c>
      <c r="Z55" s="246">
        <v>2745</v>
      </c>
      <c r="AA55" s="317">
        <f t="shared" si="24"/>
        <v>80095.199999999997</v>
      </c>
      <c r="AB55" s="317">
        <f t="shared" si="24"/>
        <v>6161</v>
      </c>
      <c r="AC55" s="317">
        <f t="shared" si="24"/>
        <v>23878.2</v>
      </c>
      <c r="AD55" s="317">
        <f t="shared" si="24"/>
        <v>46838.8</v>
      </c>
      <c r="AE55" s="317">
        <f t="shared" si="24"/>
        <v>3217</v>
      </c>
      <c r="AF55" s="317">
        <f t="shared" si="25"/>
        <v>97734</v>
      </c>
      <c r="AG55" s="317">
        <f t="shared" si="25"/>
        <v>6680</v>
      </c>
      <c r="AH55" s="317">
        <f t="shared" si="25"/>
        <v>26753</v>
      </c>
      <c r="AI55" s="317">
        <f t="shared" si="25"/>
        <v>61358</v>
      </c>
      <c r="AJ55" s="317">
        <f t="shared" si="25"/>
        <v>3680</v>
      </c>
      <c r="AK55" s="317">
        <f t="shared" si="26"/>
        <v>67976</v>
      </c>
      <c r="AL55" s="317">
        <f t="shared" si="26"/>
        <v>5403</v>
      </c>
      <c r="AM55" s="317">
        <f t="shared" si="26"/>
        <v>21033</v>
      </c>
      <c r="AN55" s="317">
        <f t="shared" si="26"/>
        <v>37527</v>
      </c>
      <c r="AO55" s="317">
        <f t="shared" si="26"/>
        <v>2745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L83"/>
  <sheetViews>
    <sheetView showGridLines="0" zoomScale="70" zoomScaleNormal="70" workbookViewId="0">
      <pane xSplit="2" ySplit="3" topLeftCell="FS4" activePane="bottomRight" state="frozen"/>
      <selection activeCell="A67" sqref="A67"/>
      <selection pane="topRight" activeCell="A67" sqref="A67"/>
      <selection pane="bottomLeft" activeCell="A67" sqref="A67"/>
      <selection pane="bottomRight" activeCell="GG2" sqref="GG2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69" width="10.7109375" style="1" customWidth="1"/>
    <col min="170" max="170" width="10.7109375" style="231" customWidth="1"/>
    <col min="171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2" width="11" style="276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6384" width="9.140625" style="1"/>
  </cols>
  <sheetData>
    <row r="1" spans="1:194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M1" s="247"/>
      <c r="FS1" s="250"/>
      <c r="FU1" s="250" t="s">
        <v>16</v>
      </c>
    </row>
    <row r="2" spans="1:194" ht="65.25" customHeight="1" x14ac:dyDescent="0.25">
      <c r="A2" s="108" t="s">
        <v>50</v>
      </c>
      <c r="B2" s="83"/>
      <c r="DG2" s="73" t="s">
        <v>66</v>
      </c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85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73" t="s">
        <v>66</v>
      </c>
      <c r="EA2" s="73" t="s">
        <v>66</v>
      </c>
      <c r="EB2" s="73" t="s">
        <v>66</v>
      </c>
      <c r="EC2" s="73" t="s">
        <v>66</v>
      </c>
      <c r="ED2" s="73" t="s">
        <v>66</v>
      </c>
      <c r="EE2" s="73"/>
      <c r="EF2" s="73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140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</row>
    <row r="4" spans="1:194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1">
        <f t="shared" si="2"/>
        <v>200119.99187547958</v>
      </c>
      <c r="EN4" s="141">
        <f t="shared" si="2"/>
        <v>236537.7474719309</v>
      </c>
      <c r="EO4" s="141">
        <f t="shared" si="2"/>
        <v>220292.53529454392</v>
      </c>
      <c r="EP4" s="141">
        <f t="shared" si="2"/>
        <v>283024.87094607507</v>
      </c>
      <c r="EQ4" s="141">
        <f t="shared" si="2"/>
        <v>288563.69317310839</v>
      </c>
      <c r="ER4" s="141">
        <f t="shared" si="2"/>
        <v>279200.34883763548</v>
      </c>
      <c r="ES4" s="141">
        <f t="shared" si="2"/>
        <v>289428.3732849916</v>
      </c>
      <c r="ET4" s="141">
        <f t="shared" si="2"/>
        <v>236700.68351143299</v>
      </c>
      <c r="EU4" s="141">
        <f t="shared" si="2"/>
        <v>225564.27201981266</v>
      </c>
      <c r="EV4" s="141">
        <f t="shared" si="2"/>
        <v>218996.32466695952</v>
      </c>
      <c r="EW4" s="141">
        <f t="shared" si="2"/>
        <v>224081.44926268171</v>
      </c>
      <c r="EX4" s="141">
        <f t="shared" si="2"/>
        <v>210705.07195504798</v>
      </c>
      <c r="EY4" s="141">
        <f t="shared" si="2"/>
        <v>240470.80910734774</v>
      </c>
      <c r="EZ4" s="141">
        <f t="shared" si="2"/>
        <v>272243.68252363562</v>
      </c>
      <c r="FA4" s="141">
        <f t="shared" si="2"/>
        <v>251745.07592399372</v>
      </c>
      <c r="FB4" s="141">
        <f t="shared" si="2"/>
        <v>299359.01504116919</v>
      </c>
      <c r="FC4" s="141">
        <f t="shared" si="2"/>
        <v>361433.86787437036</v>
      </c>
      <c r="FD4" s="141">
        <f t="shared" si="2"/>
        <v>309883.84688320267</v>
      </c>
      <c r="FE4" s="141">
        <f t="shared" si="2"/>
        <v>244960.25219742762</v>
      </c>
      <c r="FF4" s="141">
        <f t="shared" si="2"/>
        <v>272010.5813386878</v>
      </c>
      <c r="FG4" s="141">
        <f t="shared" ref="FG4:FH4" si="3">FG9+FG14</f>
        <v>238643.16575472601</v>
      </c>
      <c r="FH4" s="141">
        <f t="shared" si="3"/>
        <v>226316.9253767523</v>
      </c>
      <c r="FI4" s="141">
        <f t="shared" ref="FI4:FJ4" si="4">FI9+FI14</f>
        <v>264153.95453483908</v>
      </c>
      <c r="FJ4" s="141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1">
        <f t="shared" si="6"/>
        <v>296114.60084470274</v>
      </c>
      <c r="FO4" s="30">
        <f t="shared" ref="FO4:FP4" si="7">FO9+FO14</f>
        <v>309881.42837786803</v>
      </c>
      <c r="FP4" s="30">
        <f t="shared" si="7"/>
        <v>302970.21893738303</v>
      </c>
      <c r="FQ4" s="141">
        <f t="shared" ref="FQ4:FR4" si="8">FQ9+FQ14</f>
        <v>329969.46924190351</v>
      </c>
      <c r="FR4" s="30">
        <f t="shared" si="8"/>
        <v>320439.85817072989</v>
      </c>
      <c r="FS4" s="30">
        <f t="shared" ref="FS4:FT4" si="9">FS9+FS14</f>
        <v>289492.41324051097</v>
      </c>
      <c r="FT4" s="30">
        <f t="shared" si="9"/>
        <v>296069.57690119656</v>
      </c>
      <c r="FU4" s="30">
        <f t="shared" ref="FU4:FV4" si="10">FU9+FU14</f>
        <v>280407.32605044078</v>
      </c>
      <c r="FV4" s="30">
        <f t="shared" si="10"/>
        <v>250057.876414506</v>
      </c>
      <c r="FW4" s="30">
        <f t="shared" ref="FW4:FX4" si="11">FW9+FW14</f>
        <v>326991.7336242256</v>
      </c>
      <c r="FX4" s="30">
        <f t="shared" si="11"/>
        <v>270683.36873940838</v>
      </c>
      <c r="FY4" s="254">
        <f t="shared" ref="FY4:GA4" si="12">FY9+FY14</f>
        <v>277170.45444191195</v>
      </c>
      <c r="FZ4" s="278">
        <f t="shared" ref="FZ4" si="13">FZ9+FZ14</f>
        <v>294770.23864587652</v>
      </c>
      <c r="GA4" s="278">
        <f t="shared" si="12"/>
        <v>363121.52487977478</v>
      </c>
      <c r="GB4" s="278">
        <f t="shared" ref="GB4:GC4" si="14">GB9+GB14</f>
        <v>346892.37169874232</v>
      </c>
      <c r="GC4" s="278">
        <f t="shared" si="14"/>
        <v>303512.75279757346</v>
      </c>
      <c r="GD4" s="278">
        <f t="shared" ref="GD4:GE4" si="15">GD9+GD14</f>
        <v>262270.25065753452</v>
      </c>
      <c r="GE4" s="278">
        <f t="shared" si="15"/>
        <v>241366.29369337222</v>
      </c>
      <c r="GF4" s="278">
        <f t="shared" ref="GF4" si="16">GF9+GF14</f>
        <v>245461.12485647609</v>
      </c>
      <c r="GG4" s="278">
        <f t="shared" ref="GG4:GH4" si="17">GG9+GG14</f>
        <v>242350.29857079231</v>
      </c>
      <c r="GH4" s="278">
        <f t="shared" si="17"/>
        <v>238763.29492745112</v>
      </c>
      <c r="GI4" s="278">
        <f t="shared" ref="GI4" si="18">GI9+GI14</f>
        <v>239444.66439061845</v>
      </c>
      <c r="GJ4" s="278">
        <f t="shared" ref="GJ4:GK4" si="19">GJ9+GJ14</f>
        <v>252999.70014595531</v>
      </c>
      <c r="GK4" s="278">
        <f t="shared" si="19"/>
        <v>285805.70481221576</v>
      </c>
      <c r="GL4" s="278">
        <f t="shared" ref="GL4" si="20">GL9+GL14</f>
        <v>316731.27963088657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1">P4-D4</f>
        <v>-54228.836770473426</v>
      </c>
      <c r="Q5" s="30">
        <f t="shared" si="21"/>
        <v>-29324.427371888509</v>
      </c>
      <c r="R5" s="30">
        <f t="shared" si="21"/>
        <v>-2905.8662273216178</v>
      </c>
      <c r="S5" s="30">
        <f t="shared" si="21"/>
        <v>22341.910013705521</v>
      </c>
      <c r="T5" s="30">
        <f t="shared" si="21"/>
        <v>26835.945152210275</v>
      </c>
      <c r="U5" s="30">
        <f t="shared" si="21"/>
        <v>40899.840144795686</v>
      </c>
      <c r="V5" s="30">
        <f t="shared" si="21"/>
        <v>-26285.219081271993</v>
      </c>
      <c r="W5" s="30">
        <f t="shared" si="21"/>
        <v>-9774.450604402693</v>
      </c>
      <c r="X5" s="30">
        <f t="shared" si="21"/>
        <v>34404.930762147269</v>
      </c>
      <c r="Y5" s="30">
        <f t="shared" si="21"/>
        <v>23166.61126422332</v>
      </c>
      <c r="Z5" s="30">
        <f t="shared" si="21"/>
        <v>-69261.75135791229</v>
      </c>
      <c r="AA5" s="30">
        <f t="shared" si="21"/>
        <v>42426.313190251938</v>
      </c>
      <c r="AB5" s="30">
        <f t="shared" si="21"/>
        <v>106718.48599132695</v>
      </c>
      <c r="AC5" s="30">
        <f t="shared" si="21"/>
        <v>-14089.295871084265</v>
      </c>
      <c r="AD5" s="30">
        <f t="shared" si="21"/>
        <v>21306.701719122211</v>
      </c>
      <c r="AE5" s="30">
        <f t="shared" si="21"/>
        <v>9523.2070523704169</v>
      </c>
      <c r="AF5" s="30">
        <f t="shared" si="21"/>
        <v>-23193.225299678132</v>
      </c>
      <c r="AG5" s="30">
        <f t="shared" si="21"/>
        <v>-13315.295891434915</v>
      </c>
      <c r="AH5" s="30">
        <f t="shared" si="21"/>
        <v>23781.602049315494</v>
      </c>
      <c r="AI5" s="30">
        <f t="shared" si="21"/>
        <v>27406.461415461701</v>
      </c>
      <c r="AJ5" s="30">
        <f t="shared" si="21"/>
        <v>620.37974659819156</v>
      </c>
      <c r="AK5" s="30">
        <f t="shared" si="21"/>
        <v>14072.603694420774</v>
      </c>
      <c r="AL5" s="30">
        <f t="shared" si="21"/>
        <v>50168.831355829054</v>
      </c>
      <c r="AM5" s="30">
        <f t="shared" si="21"/>
        <v>11849.669831050735</v>
      </c>
      <c r="AN5" s="30">
        <f t="shared" si="21"/>
        <v>-80397.722980400024</v>
      </c>
      <c r="AO5" s="30">
        <f t="shared" si="21"/>
        <v>12483.268990116572</v>
      </c>
      <c r="AP5" s="30">
        <f t="shared" si="21"/>
        <v>-7646.1369222944777</v>
      </c>
      <c r="AQ5" s="30">
        <f t="shared" si="21"/>
        <v>18690.07397537076</v>
      </c>
      <c r="AR5" s="30">
        <f t="shared" si="21"/>
        <v>-2638.0874389222881</v>
      </c>
      <c r="AS5" s="30">
        <f t="shared" si="21"/>
        <v>5175.7911118126649</v>
      </c>
      <c r="AT5" s="30">
        <f t="shared" si="21"/>
        <v>-16348.807298507949</v>
      </c>
      <c r="AU5" s="30">
        <f t="shared" si="21"/>
        <v>-30812.990249427385</v>
      </c>
      <c r="AV5" s="30">
        <f t="shared" si="21"/>
        <v>8915.7436791413638</v>
      </c>
      <c r="AW5" s="30">
        <f t="shared" si="21"/>
        <v>-14832.225069585576</v>
      </c>
      <c r="AX5" s="30">
        <f t="shared" si="21"/>
        <v>-23541.160326774203</v>
      </c>
      <c r="AY5" s="30">
        <f t="shared" si="21"/>
        <v>-7815.1248280492728</v>
      </c>
      <c r="AZ5" s="30">
        <f t="shared" si="21"/>
        <v>-11496.498333383701</v>
      </c>
      <c r="BA5" s="30">
        <f t="shared" si="21"/>
        <v>-11064.0509377376</v>
      </c>
      <c r="BB5" s="30">
        <f t="shared" si="21"/>
        <v>-12761.557773538603</v>
      </c>
      <c r="BC5" s="30">
        <f t="shared" si="21"/>
        <v>-45528.021236033383</v>
      </c>
      <c r="BD5" s="30">
        <f t="shared" si="21"/>
        <v>20430.228917716711</v>
      </c>
      <c r="BE5" s="30">
        <f t="shared" si="21"/>
        <v>3211.6033916615706</v>
      </c>
      <c r="BF5" s="30">
        <f t="shared" si="21"/>
        <v>10286.959986248548</v>
      </c>
      <c r="BG5" s="30">
        <f t="shared" si="21"/>
        <v>-10959.992527914845</v>
      </c>
      <c r="BH5" s="30">
        <f t="shared" si="21"/>
        <v>-12174.63615884044</v>
      </c>
      <c r="BI5" s="30">
        <f t="shared" si="21"/>
        <v>-12737.229909060232</v>
      </c>
      <c r="BJ5" s="30">
        <f t="shared" si="21"/>
        <v>27122.572676419077</v>
      </c>
      <c r="BK5" s="30">
        <f t="shared" si="21"/>
        <v>16475.647942125564</v>
      </c>
      <c r="BL5" s="30">
        <f t="shared" si="21"/>
        <v>15021.726294519904</v>
      </c>
      <c r="BM5" s="30">
        <f t="shared" si="21"/>
        <v>-3360.1127925493929</v>
      </c>
      <c r="BN5" s="30">
        <f t="shared" si="21"/>
        <v>-5974.6102826930291</v>
      </c>
      <c r="BO5" s="30">
        <f t="shared" si="21"/>
        <v>-7424.5591294373735</v>
      </c>
      <c r="BP5" s="30">
        <f t="shared" si="21"/>
        <v>-34707.956453231775</v>
      </c>
      <c r="BQ5" s="30">
        <f t="shared" si="21"/>
        <v>-23650.401324951061</v>
      </c>
      <c r="BR5" s="30">
        <f t="shared" si="21"/>
        <v>-20418.833661560027</v>
      </c>
      <c r="BS5" s="30">
        <f t="shared" si="21"/>
        <v>-4181.0166393851396</v>
      </c>
      <c r="BT5" s="30">
        <f t="shared" si="21"/>
        <v>-14943.349633170466</v>
      </c>
      <c r="BU5" s="30">
        <f t="shared" si="21"/>
        <v>-3478.6047270715935</v>
      </c>
      <c r="BV5" s="30">
        <f t="shared" si="21"/>
        <v>20122.71949587774</v>
      </c>
      <c r="BW5" s="30">
        <f t="shared" si="21"/>
        <v>-17967.051620693528</v>
      </c>
      <c r="BX5" s="30">
        <f t="shared" si="21"/>
        <v>-10389.544788899657</v>
      </c>
      <c r="BY5" s="30">
        <f t="shared" si="21"/>
        <v>9325.1617152234539</v>
      </c>
      <c r="BZ5" s="30">
        <f t="shared" si="21"/>
        <v>-7724.0235721258214</v>
      </c>
      <c r="CA5" s="30">
        <f t="shared" si="21"/>
        <v>-6612.910138227162</v>
      </c>
      <c r="CB5" s="30">
        <f t="shared" ref="CB5:ED5" si="22">CB4-BP4</f>
        <v>5709.7815898008121</v>
      </c>
      <c r="CC5" s="30">
        <f t="shared" si="22"/>
        <v>1743.2651184165443</v>
      </c>
      <c r="CD5" s="30">
        <f t="shared" si="22"/>
        <v>14380.481597360864</v>
      </c>
      <c r="CE5" s="30">
        <f t="shared" si="22"/>
        <v>8913.365645812999</v>
      </c>
      <c r="CF5" s="30">
        <f t="shared" si="22"/>
        <v>-9836.6089983240527</v>
      </c>
      <c r="CG5" s="30">
        <f t="shared" si="22"/>
        <v>23375.206061311328</v>
      </c>
      <c r="CH5" s="30">
        <f t="shared" si="22"/>
        <v>-62805.360190400126</v>
      </c>
      <c r="CI5" s="30">
        <f t="shared" si="22"/>
        <v>-57381.72803838487</v>
      </c>
      <c r="CJ5" s="30">
        <f t="shared" si="22"/>
        <v>-26984.16747859685</v>
      </c>
      <c r="CK5" s="30">
        <f t="shared" si="22"/>
        <v>-48070.700400345668</v>
      </c>
      <c r="CL5" s="30">
        <f t="shared" si="22"/>
        <v>-21219.895953233528</v>
      </c>
      <c r="CM5" s="30">
        <f t="shared" si="22"/>
        <v>3876.7980399513326</v>
      </c>
      <c r="CN5" s="30">
        <f t="shared" si="22"/>
        <v>-1150.22050981145</v>
      </c>
      <c r="CO5" s="30">
        <f t="shared" si="22"/>
        <v>-34737.992019314814</v>
      </c>
      <c r="CP5" s="30">
        <f t="shared" si="22"/>
        <v>-37390.281768759625</v>
      </c>
      <c r="CQ5" s="30">
        <f t="shared" si="22"/>
        <v>-52450.062780630746</v>
      </c>
      <c r="CR5" s="30">
        <f t="shared" si="22"/>
        <v>-8736.2433466610091</v>
      </c>
      <c r="CS5" s="30">
        <f t="shared" si="22"/>
        <v>-7641.1034838438209</v>
      </c>
      <c r="CT5" s="30">
        <f t="shared" si="22"/>
        <v>-33771.297008002672</v>
      </c>
      <c r="CU5" s="30">
        <f t="shared" si="22"/>
        <v>50879.613723566639</v>
      </c>
      <c r="CV5" s="30">
        <f t="shared" si="22"/>
        <v>32353.439274855424</v>
      </c>
      <c r="CW5" s="30">
        <f t="shared" si="22"/>
        <v>41686.285117907624</v>
      </c>
      <c r="CX5" s="30">
        <f t="shared" si="22"/>
        <v>13572.732478077669</v>
      </c>
      <c r="CY5" s="30">
        <f t="shared" si="22"/>
        <v>-3452.0278871342016</v>
      </c>
      <c r="CZ5" s="30">
        <f t="shared" si="22"/>
        <v>-8711.9143434565049</v>
      </c>
      <c r="DA5" s="30">
        <f t="shared" si="22"/>
        <v>59952.871236777457</v>
      </c>
      <c r="DB5" s="30">
        <f t="shared" si="22"/>
        <v>26810.295101381722</v>
      </c>
      <c r="DC5" s="30">
        <f t="shared" si="22"/>
        <v>39176.882980352093</v>
      </c>
      <c r="DD5" s="30">
        <f t="shared" si="22"/>
        <v>20192.169681986852</v>
      </c>
      <c r="DE5" s="30">
        <f t="shared" si="22"/>
        <v>5289.0685383368691</v>
      </c>
      <c r="DF5" s="30">
        <f t="shared" si="22"/>
        <v>64185.618244120094</v>
      </c>
      <c r="DG5" s="30">
        <f t="shared" si="22"/>
        <v>-886.5650999082136</v>
      </c>
      <c r="DH5" s="30">
        <f t="shared" si="22"/>
        <v>-667.39321256085532</v>
      </c>
      <c r="DI5" s="30">
        <f t="shared" si="22"/>
        <v>-9964.0050201148551</v>
      </c>
      <c r="DJ5" s="30">
        <f t="shared" si="22"/>
        <v>23445.889034610969</v>
      </c>
      <c r="DK5" s="30">
        <f t="shared" si="22"/>
        <v>22682.138977596158</v>
      </c>
      <c r="DL5" s="30">
        <f t="shared" si="22"/>
        <v>19715.487206140329</v>
      </c>
      <c r="DM5" s="30">
        <f t="shared" si="22"/>
        <v>-13970.635503103316</v>
      </c>
      <c r="DN5" s="30">
        <f t="shared" si="22"/>
        <v>12871.417340687854</v>
      </c>
      <c r="DO5" s="30">
        <f t="shared" si="22"/>
        <v>30369.472766643448</v>
      </c>
      <c r="DP5" s="30">
        <f t="shared" si="22"/>
        <v>36864.671904646762</v>
      </c>
      <c r="DQ5" s="30">
        <f t="shared" si="22"/>
        <v>-5292.7820936287171</v>
      </c>
      <c r="DR5" s="30">
        <f t="shared" si="22"/>
        <v>-8051.0453513159882</v>
      </c>
      <c r="DS5" s="30">
        <f t="shared" si="22"/>
        <v>2839.514666692703</v>
      </c>
      <c r="DT5" s="30">
        <f t="shared" si="22"/>
        <v>19979.443389202293</v>
      </c>
      <c r="DU5" s="30">
        <f t="shared" si="22"/>
        <v>18982.21236598515</v>
      </c>
      <c r="DV5" s="30">
        <f t="shared" si="22"/>
        <v>5477.8010317881417</v>
      </c>
      <c r="DW5" s="30">
        <f t="shared" si="22"/>
        <v>32415.173844512989</v>
      </c>
      <c r="DX5" s="30">
        <f t="shared" si="22"/>
        <v>37117.9023012369</v>
      </c>
      <c r="DY5" s="30">
        <f t="shared" si="22"/>
        <v>35481.345607525524</v>
      </c>
      <c r="DZ5" s="30">
        <f t="shared" si="22"/>
        <v>21324.782217391796</v>
      </c>
      <c r="EA5" s="30">
        <f t="shared" si="22"/>
        <v>23925.307900374057</v>
      </c>
      <c r="EB5" s="30">
        <f t="shared" si="22"/>
        <v>-11851.568667511252</v>
      </c>
      <c r="EC5" s="30">
        <f t="shared" si="22"/>
        <v>21628.262755025295</v>
      </c>
      <c r="ED5" s="30">
        <f t="shared" si="22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3">EH4-DV4</f>
        <v>2323.7376265401545</v>
      </c>
      <c r="EI5" s="30">
        <f t="shared" si="23"/>
        <v>5645.6595421037055</v>
      </c>
      <c r="EJ5" s="30">
        <f t="shared" si="23"/>
        <v>4742.0104607781977</v>
      </c>
      <c r="EK5" s="30">
        <f t="shared" si="23"/>
        <v>-6658.849836645124</v>
      </c>
      <c r="EL5" s="30">
        <f t="shared" si="23"/>
        <v>-9948.4970021097397</v>
      </c>
      <c r="EM5" s="141">
        <f t="shared" si="23"/>
        <v>-36641.61256955468</v>
      </c>
      <c r="EN5" s="141">
        <f t="shared" si="23"/>
        <v>14980.024169199402</v>
      </c>
      <c r="EO5" s="141">
        <f t="shared" si="23"/>
        <v>-27025.928536447056</v>
      </c>
      <c r="EP5" s="141">
        <f t="shared" si="23"/>
        <v>-3288.5353427961236</v>
      </c>
      <c r="EQ5" s="141">
        <f t="shared" si="23"/>
        <v>-12384.647885960294</v>
      </c>
      <c r="ER5" s="141">
        <f t="shared" si="23"/>
        <v>-7593.1097744035069</v>
      </c>
      <c r="ES5" s="141">
        <f t="shared" si="23"/>
        <v>50135.185478504049</v>
      </c>
      <c r="ET5" s="141">
        <f t="shared" si="23"/>
        <v>16354.89864294554</v>
      </c>
      <c r="EU5" s="141">
        <f t="shared" si="23"/>
        <v>-10336.367978903028</v>
      </c>
      <c r="EV5" s="141">
        <f t="shared" si="23"/>
        <v>-15497.469989306992</v>
      </c>
      <c r="EW5" s="141">
        <f t="shared" si="23"/>
        <v>3277.0659511863778</v>
      </c>
      <c r="EX5" s="141">
        <f t="shared" si="23"/>
        <v>6523.360238553345</v>
      </c>
      <c r="EY5" s="141">
        <f t="shared" si="23"/>
        <v>40350.817231868161</v>
      </c>
      <c r="EZ5" s="141">
        <f t="shared" si="23"/>
        <v>35705.935051704728</v>
      </c>
      <c r="FA5" s="141">
        <f t="shared" si="23"/>
        <v>31452.540629449795</v>
      </c>
      <c r="FB5" s="141">
        <f t="shared" si="23"/>
        <v>16334.144095094118</v>
      </c>
      <c r="FC5" s="141">
        <f t="shared" si="23"/>
        <v>72870.174701261974</v>
      </c>
      <c r="FD5" s="141">
        <f t="shared" si="23"/>
        <v>30683.49804556719</v>
      </c>
      <c r="FE5" s="141">
        <f t="shared" si="23"/>
        <v>-44468.121087563981</v>
      </c>
      <c r="FF5" s="141">
        <f t="shared" si="23"/>
        <v>35309.897827254812</v>
      </c>
      <c r="FG5" s="141">
        <f t="shared" si="23"/>
        <v>13078.893734913348</v>
      </c>
      <c r="FH5" s="141">
        <f t="shared" si="23"/>
        <v>7320.6007097927795</v>
      </c>
      <c r="FI5" s="141">
        <f t="shared" si="23"/>
        <v>40072.505272157374</v>
      </c>
      <c r="FJ5" s="141">
        <f t="shared" si="23"/>
        <v>39821.261405304889</v>
      </c>
      <c r="FK5" s="30">
        <f t="shared" si="23"/>
        <v>-3792.7873794005427</v>
      </c>
      <c r="FL5" s="30">
        <f t="shared" si="23"/>
        <v>62378.393617112655</v>
      </c>
      <c r="FM5" s="30">
        <f t="shared" si="23"/>
        <v>47677.499411900702</v>
      </c>
      <c r="FN5" s="141">
        <f t="shared" ref="FN5:GI5" si="24">FN4-FB4</f>
        <v>-3244.414196466445</v>
      </c>
      <c r="FO5" s="30">
        <f t="shared" ref="FO5:FZ5" si="25">FO4-FC4</f>
        <v>-51552.439496502338</v>
      </c>
      <c r="FP5" s="30">
        <f t="shared" si="24"/>
        <v>-6913.6279458196368</v>
      </c>
      <c r="FQ5" s="141">
        <f t="shared" si="24"/>
        <v>85009.217044475896</v>
      </c>
      <c r="FR5" s="30">
        <f t="shared" si="24"/>
        <v>48429.276832042087</v>
      </c>
      <c r="FS5" s="30">
        <f t="shared" si="24"/>
        <v>50849.247485784959</v>
      </c>
      <c r="FT5" s="30">
        <f t="shared" si="24"/>
        <v>69752.651524444256</v>
      </c>
      <c r="FU5" s="30">
        <f t="shared" si="24"/>
        <v>16253.371515601699</v>
      </c>
      <c r="FV5" s="30">
        <f t="shared" si="24"/>
        <v>-468.4569458468759</v>
      </c>
      <c r="FW5" s="30">
        <f t="shared" si="24"/>
        <v>90313.711896278401</v>
      </c>
      <c r="FX5" s="30">
        <f t="shared" si="24"/>
        <v>-63938.707401339896</v>
      </c>
      <c r="FY5" s="254">
        <f t="shared" si="24"/>
        <v>-22252.120893982472</v>
      </c>
      <c r="FZ5" s="278">
        <f t="shared" si="25"/>
        <v>-1344.3621988262166</v>
      </c>
      <c r="GA5" s="278">
        <f t="shared" si="24"/>
        <v>53240.096501906752</v>
      </c>
      <c r="GB5" s="278">
        <f t="shared" si="24"/>
        <v>43922.152761359292</v>
      </c>
      <c r="GC5" s="278">
        <f t="shared" si="24"/>
        <v>-26456.716444330057</v>
      </c>
      <c r="GD5" s="278">
        <f t="shared" si="24"/>
        <v>-58169.607513195369</v>
      </c>
      <c r="GE5" s="278">
        <f t="shared" si="24"/>
        <v>-48126.119547138747</v>
      </c>
      <c r="GF5" s="278">
        <f t="shared" si="24"/>
        <v>-50608.45204472047</v>
      </c>
      <c r="GG5" s="278">
        <f t="shared" si="24"/>
        <v>-38057.027479648474</v>
      </c>
      <c r="GH5" s="278">
        <f t="shared" si="24"/>
        <v>-11294.581487054878</v>
      </c>
      <c r="GI5" s="278">
        <f t="shared" si="24"/>
        <v>-87547.069233607152</v>
      </c>
      <c r="GJ5" s="278">
        <f t="shared" ref="GJ5:GL5" si="26">GJ4-FX4</f>
        <v>-17683.668593453069</v>
      </c>
      <c r="GK5" s="278">
        <f t="shared" ref="GK5" si="27">GK4-FY4</f>
        <v>8635.2503703038092</v>
      </c>
      <c r="GL5" s="278">
        <f t="shared" si="26"/>
        <v>21961.04098501004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28">BL4-AVERAGE(D4,P4,AB4,AN4,AZ4)</f>
        <v>-10572.479117990995</v>
      </c>
      <c r="BM6" s="30">
        <f t="shared" si="28"/>
        <v>-16221.995971480937</v>
      </c>
      <c r="BN6" s="30">
        <f t="shared" si="28"/>
        <v>-12830.031212716043</v>
      </c>
      <c r="BO6" s="30">
        <f t="shared" si="28"/>
        <v>-24355.266909352358</v>
      </c>
      <c r="BP6" s="30">
        <f t="shared" si="28"/>
        <v>-23856.726871840976</v>
      </c>
      <c r="BQ6" s="30">
        <f t="shared" si="28"/>
        <v>-15121.79427214904</v>
      </c>
      <c r="BR6" s="30">
        <f t="shared" si="28"/>
        <v>-17742.953048194177</v>
      </c>
      <c r="BS6" s="30">
        <f t="shared" si="28"/>
        <v>-22429.110366069304</v>
      </c>
      <c r="BT6" s="30">
        <f t="shared" si="28"/>
        <v>-12204.474301689275</v>
      </c>
      <c r="BU6" s="30">
        <f t="shared" si="28"/>
        <v>-12305.359965458163</v>
      </c>
      <c r="BV6" s="30">
        <f t="shared" si="28"/>
        <v>33911.263711697713</v>
      </c>
      <c r="BW6" s="30">
        <f t="shared" si="28"/>
        <v>3749.5224066480296</v>
      </c>
      <c r="BX6" s="30">
        <f t="shared" si="28"/>
        <v>-16085.454747208569</v>
      </c>
      <c r="BY6" s="30">
        <f t="shared" si="28"/>
        <v>2174.0893403711962</v>
      </c>
      <c r="BZ6" s="30">
        <f t="shared" si="28"/>
        <v>-18957.760887496755</v>
      </c>
      <c r="CA6" s="30">
        <f t="shared" si="28"/>
        <v>-30488.699182774697</v>
      </c>
      <c r="CB6" s="30">
        <f t="shared" si="28"/>
        <v>-15492.326257659122</v>
      </c>
      <c r="CC6" s="30">
        <f t="shared" si="28"/>
        <v>-15842.836640109279</v>
      </c>
      <c r="CD6" s="30">
        <f t="shared" si="28"/>
        <v>2434.3881503219018</v>
      </c>
      <c r="CE6" s="30">
        <f t="shared" si="28"/>
        <v>-7851.3469991226448</v>
      </c>
      <c r="CF6" s="30">
        <f t="shared" si="28"/>
        <v>-25405.696979188535</v>
      </c>
      <c r="CG6" s="30">
        <f t="shared" si="28"/>
        <v>9831.6150452678266</v>
      </c>
      <c r="CH6" s="30">
        <f t="shared" si="28"/>
        <v>-29816.338847390405</v>
      </c>
      <c r="CI6" s="30">
        <f t="shared" si="28"/>
        <v>-62626.096534673939</v>
      </c>
      <c r="CJ6" s="30">
        <f t="shared" si="28"/>
        <v>-46960.911462438118</v>
      </c>
      <c r="CK6" s="30">
        <f t="shared" si="28"/>
        <v>-44555.605280768243</v>
      </c>
      <c r="CL6" s="30">
        <f t="shared" si="28"/>
        <v>-37617.731474424363</v>
      </c>
      <c r="CM6" s="30">
        <f t="shared" si="28"/>
        <v>-20341.459247632039</v>
      </c>
      <c r="CN6" s="30">
        <f t="shared" si="28"/>
        <v>-9762.6950306076324</v>
      </c>
      <c r="CO6" s="30">
        <f t="shared" si="28"/>
        <v>-45213.821140525048</v>
      </c>
      <c r="CP6" s="30">
        <f t="shared" si="28"/>
        <v>-37292.174153009139</v>
      </c>
      <c r="CQ6" s="30">
        <f t="shared" si="28"/>
        <v>-58374.575308662868</v>
      </c>
      <c r="CR6" s="30">
        <f t="shared" si="28"/>
        <v>-28658.246052930452</v>
      </c>
      <c r="CS6" s="30">
        <f t="shared" si="28"/>
        <v>910.56155142103671</v>
      </c>
      <c r="CT6" s="30">
        <f t="shared" si="28"/>
        <v>-65801.156457583304</v>
      </c>
      <c r="CU6" s="30">
        <f t="shared" si="28"/>
        <v>-778.7654683169676</v>
      </c>
      <c r="CV6" s="30">
        <f t="shared" si="28"/>
        <v>8241.769269769371</v>
      </c>
      <c r="CW6" s="30">
        <f t="shared" si="28"/>
        <v>5267.9665221978503</v>
      </c>
      <c r="CX6" s="30">
        <f t="shared" si="28"/>
        <v>-12979.754095569573</v>
      </c>
      <c r="CY6" s="30">
        <f t="shared" si="28"/>
        <v>-16393.763437091053</v>
      </c>
      <c r="CZ6" s="30">
        <f t="shared" si="28"/>
        <v>-16003.358595174534</v>
      </c>
      <c r="DA6" s="30">
        <f t="shared" si="28"/>
        <v>24390.596840727434</v>
      </c>
      <c r="DB6" s="30">
        <f t="shared" si="28"/>
        <v>-583.78282258374384</v>
      </c>
      <c r="DC6" s="30">
        <f t="shared" si="28"/>
        <v>-1299.5530180017231</v>
      </c>
      <c r="DD6" s="30">
        <f t="shared" si="28"/>
        <v>-1111.0574793726555</v>
      </c>
      <c r="DE6" s="30">
        <f t="shared" si="28"/>
        <v>9262.4215154079138</v>
      </c>
      <c r="DF6" s="30">
        <f t="shared" si="28"/>
        <v>12958.966857112799</v>
      </c>
      <c r="DG6" s="30">
        <f t="shared" si="28"/>
        <v>1496.3979960618308</v>
      </c>
      <c r="DH6" s="30">
        <f t="shared" si="28"/>
        <v>7873.3850635094568</v>
      </c>
      <c r="DI6" s="30">
        <f t="shared" si="28"/>
        <v>-2399.3550384166883</v>
      </c>
      <c r="DJ6" s="30">
        <f t="shared" si="28"/>
        <v>17287.605959744047</v>
      </c>
      <c r="DK6" s="30">
        <f t="shared" si="28"/>
        <v>18116.519610681251</v>
      </c>
      <c r="DL6" s="30">
        <f t="shared" si="28"/>
        <v>7398.1447707622137</v>
      </c>
      <c r="DM6" s="30">
        <f t="shared" si="28"/>
        <v>9116.0920571061724</v>
      </c>
      <c r="DN6" s="30">
        <f t="shared" si="28"/>
        <v>13553.91026716982</v>
      </c>
      <c r="DO6" s="30">
        <f t="shared" si="28"/>
        <v>32970.084412994824</v>
      </c>
      <c r="DP6" s="30">
        <f t="shared" si="28"/>
        <v>40853.348116275913</v>
      </c>
      <c r="DQ6" s="30">
        <f t="shared" si="28"/>
        <v>3008.1721258447214</v>
      </c>
      <c r="DR6" s="30">
        <f t="shared" si="28"/>
        <v>1937.0708621939993</v>
      </c>
      <c r="DS6" s="30">
        <f t="shared" si="28"/>
        <v>6111.9292814134387</v>
      </c>
      <c r="DT6" s="30">
        <f t="shared" si="28"/>
        <v>25986.016434848192</v>
      </c>
      <c r="DU6" s="30">
        <f t="shared" si="28"/>
        <v>18659.531603544281</v>
      </c>
      <c r="DV6" s="30">
        <f t="shared" si="28"/>
        <v>22345.38865060496</v>
      </c>
      <c r="DW6" s="30">
        <f t="shared" si="28"/>
        <v>48717.8054826445</v>
      </c>
      <c r="DX6" s="30">
        <f t="shared" ref="DX6:ED6" si="29">DX4-AVERAGE(BP4,CB4,CN4,CZ4,DL4)</f>
        <v>48345.011574110831</v>
      </c>
      <c r="DY6" s="30">
        <f t="shared" si="29"/>
        <v>46730.016163066728</v>
      </c>
      <c r="DZ6" s="30">
        <f t="shared" si="29"/>
        <v>35628.076762739453</v>
      </c>
      <c r="EA6" s="30">
        <f t="shared" si="29"/>
        <v>52529.663918810373</v>
      </c>
      <c r="EB6" s="30">
        <f t="shared" si="29"/>
        <v>24293.651527069072</v>
      </c>
      <c r="EC6" s="30">
        <f t="shared" si="29"/>
        <v>22186.078021849156</v>
      </c>
      <c r="ED6" s="30">
        <f t="shared" si="29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30">EH4-AVERAGE(BZ4,CL4,CX4,DJ4,DV4)</f>
        <v>21958.625673321629</v>
      </c>
      <c r="EI6" s="30">
        <f t="shared" si="30"/>
        <v>44581.630457408377</v>
      </c>
      <c r="EJ6" s="30">
        <f t="shared" si="30"/>
        <v>42550.814786107047</v>
      </c>
      <c r="EK6" s="30">
        <f t="shared" si="30"/>
        <v>30377.395438361331</v>
      </c>
      <c r="EL6" s="30">
        <f t="shared" si="30"/>
        <v>18080.240863017156</v>
      </c>
      <c r="EM6" s="141">
        <f t="shared" si="30"/>
        <v>5901.058046745311</v>
      </c>
      <c r="EN6" s="141">
        <f t="shared" si="30"/>
        <v>33947.191581441002</v>
      </c>
      <c r="EO6" s="141">
        <f t="shared" si="30"/>
        <v>-12311.580870038073</v>
      </c>
      <c r="EP6" s="141">
        <f t="shared" si="30"/>
        <v>31433.90026247935</v>
      </c>
      <c r="EQ6" s="141">
        <f t="shared" si="30"/>
        <v>12451.562529309886</v>
      </c>
      <c r="ER6" s="141">
        <f t="shared" si="30"/>
        <v>5805.0749963014969</v>
      </c>
      <c r="ES6" s="141">
        <f t="shared" si="30"/>
        <v>62687.433524425433</v>
      </c>
      <c r="ET6" s="141">
        <f t="shared" si="30"/>
        <v>33593.471472710487</v>
      </c>
      <c r="EU6" s="141">
        <f t="shared" si="30"/>
        <v>22011.713975099352</v>
      </c>
      <c r="EV6" s="141">
        <f t="shared" si="30"/>
        <v>16710.691773822531</v>
      </c>
      <c r="EW6" s="141">
        <f t="shared" si="30"/>
        <v>25641.113492499775</v>
      </c>
      <c r="EX6" s="141">
        <f t="shared" si="30"/>
        <v>21870.057923852117</v>
      </c>
      <c r="EY6" s="141">
        <f t="shared" si="30"/>
        <v>45375.877619176637</v>
      </c>
      <c r="EZ6" s="141">
        <f t="shared" si="30"/>
        <v>59363.31588481355</v>
      </c>
      <c r="FA6" s="141">
        <f t="shared" si="30"/>
        <v>21749.45632352322</v>
      </c>
      <c r="FB6" s="141">
        <f t="shared" si="30"/>
        <v>38794.82751916803</v>
      </c>
      <c r="FC6" s="141">
        <f t="shared" si="30"/>
        <v>73904.35292206757</v>
      </c>
      <c r="FD6" s="141">
        <f t="shared" si="30"/>
        <v>28872.400064640737</v>
      </c>
      <c r="FE6" s="141">
        <f t="shared" si="30"/>
        <v>-1151.4395542936109</v>
      </c>
      <c r="FF6" s="141">
        <f t="shared" si="30"/>
        <v>56668.357537172793</v>
      </c>
      <c r="FG6" s="141">
        <f t="shared" si="30"/>
        <v>25699.692410377582</v>
      </c>
      <c r="FH6" s="141">
        <f t="shared" si="30"/>
        <v>16558.089356536948</v>
      </c>
      <c r="FI6" s="141">
        <f t="shared" si="30"/>
        <v>50097.259273508971</v>
      </c>
      <c r="FJ6" s="141">
        <f t="shared" si="30"/>
        <v>50175.047749975987</v>
      </c>
      <c r="FK6" s="30">
        <f t="shared" si="30"/>
        <v>22146.916577839496</v>
      </c>
      <c r="FL6" s="30">
        <f t="shared" si="30"/>
        <v>102563.46307392092</v>
      </c>
      <c r="FM6" s="30">
        <f t="shared" si="30"/>
        <v>64216.723476876679</v>
      </c>
      <c r="FN6" s="141">
        <f t="shared" ref="FN6:GI6" si="31">FN4-AVERAGE(DF4,DR4,ED4,EP4,FB4)</f>
        <v>16556.108263676753</v>
      </c>
      <c r="FO6" s="30">
        <f t="shared" ref="FO6:FZ6" si="32">FO4-AVERAGE(DG4,DS4,EE4,EQ4,FC4)</f>
        <v>6536.4169215218863</v>
      </c>
      <c r="FP6" s="30">
        <f t="shared" si="31"/>
        <v>14676.587387450854</v>
      </c>
      <c r="FQ6" s="141">
        <f t="shared" si="31"/>
        <v>81717.906740121514</v>
      </c>
      <c r="FR6" s="30">
        <f t="shared" si="31"/>
        <v>88515.189536586986</v>
      </c>
      <c r="FS6" s="30">
        <f t="shared" si="31"/>
        <v>63851.84027211793</v>
      </c>
      <c r="FT6" s="30">
        <f t="shared" si="31"/>
        <v>75631.034743252909</v>
      </c>
      <c r="FU6" s="30">
        <f t="shared" si="31"/>
        <v>54710.344490886491</v>
      </c>
      <c r="FV6" s="30">
        <f t="shared" si="31"/>
        <v>35588.125964163512</v>
      </c>
      <c r="FW6" s="30">
        <f t="shared" si="31"/>
        <v>101618.38888413183</v>
      </c>
      <c r="FX6" s="30">
        <f t="shared" si="31"/>
        <v>11009.26445755054</v>
      </c>
      <c r="FY6" s="254">
        <f t="shared" si="31"/>
        <v>28276.684149634209</v>
      </c>
      <c r="FZ6" s="278">
        <f t="shared" si="32"/>
        <v>9703.4474939430365</v>
      </c>
      <c r="GA6" s="278">
        <f t="shared" si="31"/>
        <v>54094.191798704094</v>
      </c>
      <c r="GB6" s="278">
        <f t="shared" si="31"/>
        <v>52565.802364091738</v>
      </c>
      <c r="GC6" s="278">
        <f t="shared" si="31"/>
        <v>34126.675132812583</v>
      </c>
      <c r="GD6" s="278">
        <f t="shared" si="31"/>
        <v>8766.459631277452</v>
      </c>
      <c r="GE6" s="278">
        <f t="shared" si="31"/>
        <v>-2604.8006007032527</v>
      </c>
      <c r="GF6" s="278">
        <f t="shared" si="31"/>
        <v>4335.4436971434625</v>
      </c>
      <c r="GG6" s="278">
        <f t="shared" si="31"/>
        <v>-1031.770690727164</v>
      </c>
      <c r="GH6" s="278">
        <f t="shared" si="31"/>
        <v>12843.054494449927</v>
      </c>
      <c r="GI6" s="278">
        <f t="shared" si="31"/>
        <v>-8759.7677653884457</v>
      </c>
      <c r="GJ6" s="278">
        <f t="shared" ref="GJ6:GL6" si="33">GJ4-AVERAGE(EB4,EN4,EZ4,FL4,FX4)</f>
        <v>-14129.219489735609</v>
      </c>
      <c r="GK6" s="278">
        <f t="shared" ref="GK6" si="34">GK4-AVERAGE(EC4,EO4,FA4,FM4,FY4)</f>
        <v>26615.883846748737</v>
      </c>
      <c r="GL6" s="278">
        <f t="shared" si="33"/>
        <v>24814.853277547634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35">DG4-DG51</f>
        <v>0</v>
      </c>
      <c r="DH7" s="32">
        <f t="shared" si="35"/>
        <v>0</v>
      </c>
      <c r="DI7" s="32">
        <f t="shared" si="35"/>
        <v>0</v>
      </c>
      <c r="DJ7" s="32">
        <f t="shared" si="35"/>
        <v>0</v>
      </c>
      <c r="DK7" s="32">
        <f t="shared" si="35"/>
        <v>0</v>
      </c>
      <c r="DL7" s="32">
        <f t="shared" si="35"/>
        <v>0</v>
      </c>
      <c r="DM7" s="32">
        <f t="shared" si="35"/>
        <v>0</v>
      </c>
      <c r="DN7" s="32">
        <f t="shared" si="35"/>
        <v>0</v>
      </c>
      <c r="DO7" s="32">
        <f t="shared" si="35"/>
        <v>0</v>
      </c>
      <c r="DP7" s="32">
        <f t="shared" si="35"/>
        <v>0</v>
      </c>
      <c r="DQ7" s="32">
        <f t="shared" si="35"/>
        <v>0</v>
      </c>
      <c r="DR7" s="32">
        <f t="shared" si="35"/>
        <v>0</v>
      </c>
      <c r="DS7" s="32">
        <f t="shared" si="35"/>
        <v>0</v>
      </c>
      <c r="DT7" s="32">
        <f t="shared" si="35"/>
        <v>0</v>
      </c>
      <c r="DU7" s="32">
        <f t="shared" si="35"/>
        <v>0</v>
      </c>
      <c r="DV7" s="32">
        <f t="shared" si="35"/>
        <v>0</v>
      </c>
      <c r="DW7" s="32">
        <f t="shared" si="35"/>
        <v>0</v>
      </c>
      <c r="DX7" s="32">
        <f t="shared" si="35"/>
        <v>0</v>
      </c>
      <c r="DY7" s="32">
        <f t="shared" si="35"/>
        <v>0</v>
      </c>
      <c r="DZ7" s="32">
        <f>DZ4-DZ51</f>
        <v>0</v>
      </c>
      <c r="EA7" s="32">
        <f t="shared" si="35"/>
        <v>0</v>
      </c>
      <c r="EB7" s="32">
        <f t="shared" si="35"/>
        <v>0</v>
      </c>
      <c r="EC7" s="32">
        <f t="shared" si="35"/>
        <v>0</v>
      </c>
      <c r="ED7" s="32">
        <f t="shared" si="35"/>
        <v>0</v>
      </c>
      <c r="EE7" s="32">
        <f t="shared" si="35"/>
        <v>0</v>
      </c>
      <c r="EF7" s="32">
        <f t="shared" si="35"/>
        <v>0</v>
      </c>
      <c r="EG7" s="32">
        <f t="shared" si="35"/>
        <v>0</v>
      </c>
      <c r="EH7" s="32">
        <f t="shared" si="35"/>
        <v>0</v>
      </c>
      <c r="EI7" s="32">
        <f t="shared" si="35"/>
        <v>0</v>
      </c>
      <c r="EJ7" s="32">
        <f t="shared" si="35"/>
        <v>0</v>
      </c>
      <c r="EK7" s="32">
        <f t="shared" si="35"/>
        <v>0</v>
      </c>
      <c r="EL7" s="32">
        <f t="shared" si="35"/>
        <v>0</v>
      </c>
      <c r="EM7" s="142">
        <f t="shared" si="35"/>
        <v>0</v>
      </c>
      <c r="EN7" s="142">
        <f t="shared" si="35"/>
        <v>0</v>
      </c>
      <c r="EO7" s="142">
        <f t="shared" ref="EO7:FF7" si="36">EO4-EO51</f>
        <v>0</v>
      </c>
      <c r="EP7" s="142">
        <f t="shared" si="36"/>
        <v>0</v>
      </c>
      <c r="EQ7" s="142">
        <f t="shared" si="36"/>
        <v>0</v>
      </c>
      <c r="ER7" s="142">
        <f t="shared" si="36"/>
        <v>0</v>
      </c>
      <c r="ES7" s="142">
        <f t="shared" si="36"/>
        <v>0</v>
      </c>
      <c r="ET7" s="142">
        <f t="shared" si="36"/>
        <v>0</v>
      </c>
      <c r="EU7" s="142">
        <f t="shared" si="36"/>
        <v>0</v>
      </c>
      <c r="EV7" s="142">
        <f t="shared" si="36"/>
        <v>0</v>
      </c>
      <c r="EW7" s="142">
        <f t="shared" si="36"/>
        <v>0</v>
      </c>
      <c r="EX7" s="142">
        <f t="shared" si="36"/>
        <v>0</v>
      </c>
      <c r="EY7" s="142">
        <f t="shared" si="36"/>
        <v>0</v>
      </c>
      <c r="EZ7" s="142">
        <f t="shared" si="36"/>
        <v>0</v>
      </c>
      <c r="FA7" s="142">
        <f t="shared" si="36"/>
        <v>0</v>
      </c>
      <c r="FB7" s="142">
        <f t="shared" si="36"/>
        <v>0</v>
      </c>
      <c r="FC7" s="142">
        <f t="shared" si="36"/>
        <v>0</v>
      </c>
      <c r="FD7" s="142">
        <f t="shared" si="36"/>
        <v>0</v>
      </c>
      <c r="FE7" s="142">
        <f t="shared" si="36"/>
        <v>0</v>
      </c>
      <c r="FF7" s="142">
        <f t="shared" si="36"/>
        <v>0</v>
      </c>
      <c r="FG7" s="142">
        <f t="shared" ref="FG7:FH7" si="37">FG4-FG51</f>
        <v>0</v>
      </c>
      <c r="FH7" s="142">
        <f t="shared" si="37"/>
        <v>0</v>
      </c>
      <c r="FI7" s="142">
        <f t="shared" ref="FI7:FJ7" si="38">FI4-FI51</f>
        <v>0</v>
      </c>
      <c r="FJ7" s="142">
        <f t="shared" si="38"/>
        <v>0</v>
      </c>
      <c r="FK7" s="32">
        <f t="shared" ref="FK7" si="39">FK4-FK51</f>
        <v>0</v>
      </c>
      <c r="FL7" s="32">
        <f t="shared" ref="FL7:FP7" si="40">FL4-FL51</f>
        <v>0</v>
      </c>
      <c r="FM7" s="32">
        <f t="shared" si="40"/>
        <v>0</v>
      </c>
      <c r="FN7" s="142">
        <f t="shared" si="40"/>
        <v>-36256.155272135744</v>
      </c>
      <c r="FO7" s="32">
        <f t="shared" si="40"/>
        <v>-16126.567905222706</v>
      </c>
      <c r="FP7" s="32">
        <f t="shared" si="40"/>
        <v>-15297.08767509961</v>
      </c>
      <c r="FQ7" s="142">
        <f t="shared" ref="FQ7:FR7" si="41">FQ4-FQ51</f>
        <v>-13060.157784169889</v>
      </c>
      <c r="FR7" s="32">
        <f t="shared" si="41"/>
        <v>-11900.866412702657</v>
      </c>
      <c r="FS7" s="32">
        <f t="shared" ref="FS7:FT7" si="42">FS4-FS51</f>
        <v>-11747.675204328494</v>
      </c>
      <c r="FT7" s="32">
        <f t="shared" si="42"/>
        <v>-11695.399412528204</v>
      </c>
      <c r="FU7" s="32">
        <f t="shared" ref="FU7:FV7" si="43">FU4-FU51</f>
        <v>-11597.339636213379</v>
      </c>
      <c r="FV7" s="32">
        <f t="shared" si="43"/>
        <v>-12198.18504841777</v>
      </c>
      <c r="FW7" s="32">
        <f t="shared" ref="FW7:FX7" si="44">FW4-FW51</f>
        <v>-13478.171952406177</v>
      </c>
      <c r="FX7" s="32">
        <f t="shared" si="44"/>
        <v>-45937.474007306271</v>
      </c>
      <c r="FY7" s="255">
        <f t="shared" ref="FY7:GD7" si="45">FY4-FY51</f>
        <v>-64490.326489267405</v>
      </c>
      <c r="FZ7" s="279">
        <f t="shared" si="45"/>
        <v>-102864.13134605624</v>
      </c>
      <c r="GA7" s="279">
        <f t="shared" si="45"/>
        <v>-32937.234111038095</v>
      </c>
      <c r="GB7" s="279">
        <f t="shared" si="45"/>
        <v>-37307.368621861504</v>
      </c>
      <c r="GC7" s="279">
        <f t="shared" si="45"/>
        <v>-50518.931753065903</v>
      </c>
      <c r="GD7" s="279">
        <f t="shared" si="45"/>
        <v>-52242.565623265866</v>
      </c>
      <c r="GE7" s="279">
        <f t="shared" ref="GE7:GI7" si="46">GE4-GE51</f>
        <v>-53740.79982426425</v>
      </c>
      <c r="GF7" s="279">
        <f t="shared" si="46"/>
        <v>-53551.884567463596</v>
      </c>
      <c r="GG7" s="279">
        <f t="shared" si="46"/>
        <v>-53563.276822312037</v>
      </c>
      <c r="GH7" s="279">
        <f t="shared" si="46"/>
        <v>-54507.648593596416</v>
      </c>
      <c r="GI7" s="279">
        <f t="shared" si="46"/>
        <v>-55427.406293280481</v>
      </c>
      <c r="GJ7" s="279">
        <f t="shared" ref="GJ7:GL7" si="47">GJ4-GJ51</f>
        <v>-57507.775526368292</v>
      </c>
      <c r="GK7" s="279">
        <f t="shared" si="47"/>
        <v>-55926.609693309874</v>
      </c>
      <c r="GL7" s="279">
        <f t="shared" si="47"/>
        <v>316731.27963088657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232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256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</row>
    <row r="9" spans="1:194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57">
        <v>280675.34246575343</v>
      </c>
      <c r="EN9" s="157">
        <v>277988.24569155986</v>
      </c>
      <c r="EO9" s="157">
        <v>300742.00913242006</v>
      </c>
      <c r="EP9" s="176">
        <v>308601.14891736634</v>
      </c>
      <c r="EQ9" s="176">
        <v>328865.04639858595</v>
      </c>
      <c r="ER9" s="186">
        <v>324185.32289628184</v>
      </c>
      <c r="ES9" s="186">
        <v>298542.46575342468</v>
      </c>
      <c r="ET9" s="186">
        <v>289075.79908675799</v>
      </c>
      <c r="EU9" s="186">
        <v>310187.62704374723</v>
      </c>
      <c r="EV9" s="186">
        <v>297442.46575342462</v>
      </c>
      <c r="EW9" s="198">
        <v>301058.59478568274</v>
      </c>
      <c r="EX9" s="198">
        <v>295678.94750774722</v>
      </c>
      <c r="EY9" s="198">
        <v>291275.53481093445</v>
      </c>
      <c r="EZ9" s="198">
        <v>307317.72330654995</v>
      </c>
      <c r="FA9" s="211">
        <v>321534.59893406252</v>
      </c>
      <c r="FB9" s="211">
        <v>332603.86267875973</v>
      </c>
      <c r="FC9" s="221">
        <v>287070.16350911546</v>
      </c>
      <c r="FD9" s="221">
        <v>303272.12015092</v>
      </c>
      <c r="FE9" s="233">
        <v>254733.54139923534</v>
      </c>
      <c r="FF9" s="233">
        <v>270041.77493933355</v>
      </c>
      <c r="FG9" s="233">
        <v>271239.05857788358</v>
      </c>
      <c r="FH9" s="233">
        <v>261921.75335955177</v>
      </c>
      <c r="FI9" s="233">
        <v>260506.78949731134</v>
      </c>
      <c r="FJ9" s="233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3">
        <v>317387.09677419357</v>
      </c>
      <c r="FO9" s="36">
        <v>324230.21630955709</v>
      </c>
      <c r="FP9" s="36">
        <v>300369.61723121605</v>
      </c>
      <c r="FQ9" s="233">
        <v>296262.47437407327</v>
      </c>
      <c r="FR9" s="36">
        <v>296662.47437407321</v>
      </c>
      <c r="FS9" s="36">
        <v>290681.8292127829</v>
      </c>
      <c r="FT9" s="36">
        <v>291229.14104073995</v>
      </c>
      <c r="FU9" s="36">
        <v>282036.66792246036</v>
      </c>
      <c r="FV9" s="36">
        <v>282585.05501923454</v>
      </c>
      <c r="FW9" s="36">
        <v>293595.80770740658</v>
      </c>
      <c r="FX9" s="36">
        <v>339789.91810758715</v>
      </c>
      <c r="FY9" s="257">
        <v>256003.78777524532</v>
      </c>
      <c r="FZ9" s="281">
        <v>252931.52896845713</v>
      </c>
      <c r="GA9" s="281">
        <v>324145.1523253395</v>
      </c>
      <c r="GB9" s="281">
        <v>276056.10703813063</v>
      </c>
      <c r="GC9" s="281">
        <v>275107.41606095689</v>
      </c>
      <c r="GD9" s="281">
        <v>269044.92525375815</v>
      </c>
      <c r="GE9" s="281">
        <v>267385.21736369922</v>
      </c>
      <c r="GF9" s="281">
        <v>257643.51537277884</v>
      </c>
      <c r="GG9" s="281">
        <v>263509.22175136732</v>
      </c>
      <c r="GH9" s="281">
        <v>266941.83930930856</v>
      </c>
      <c r="GI9" s="281">
        <v>274130.51659213204</v>
      </c>
      <c r="GJ9" s="281">
        <v>279693.58917025314</v>
      </c>
      <c r="GK9" s="281">
        <v>289172.02076278045</v>
      </c>
      <c r="GL9" s="281">
        <v>307064.72423776938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48">O9-C9</f>
        <v>3805.5404847416794</v>
      </c>
      <c r="P10" s="36">
        <f t="shared" si="48"/>
        <v>-33694.459515258321</v>
      </c>
      <c r="Q10" s="36">
        <f t="shared" si="48"/>
        <v>-31033.169192677713</v>
      </c>
      <c r="R10" s="36">
        <f t="shared" si="48"/>
        <v>17905.540484741679</v>
      </c>
      <c r="S10" s="36">
        <f t="shared" si="48"/>
        <v>13418.443710548105</v>
      </c>
      <c r="T10" s="36">
        <f t="shared" si="48"/>
        <v>58872.207151408336</v>
      </c>
      <c r="U10" s="36">
        <f t="shared" si="48"/>
        <v>30160.379194419074</v>
      </c>
      <c r="V10" s="36">
        <f t="shared" si="48"/>
        <v>-15904.136934613169</v>
      </c>
      <c r="W10" s="36">
        <f t="shared" si="48"/>
        <v>-4461.1261819250067</v>
      </c>
      <c r="X10" s="36">
        <f t="shared" si="48"/>
        <v>17902.314678290073</v>
      </c>
      <c r="Y10" s="36">
        <f t="shared" si="48"/>
        <v>22105.54048474165</v>
      </c>
      <c r="Z10" s="36">
        <f t="shared" si="48"/>
        <v>-27646.072418484138</v>
      </c>
      <c r="AA10" s="36">
        <f t="shared" si="48"/>
        <v>8598.2874198950012</v>
      </c>
      <c r="AB10" s="36">
        <f t="shared" si="48"/>
        <v>-23400.560506372276</v>
      </c>
      <c r="AC10" s="36">
        <f t="shared" si="48"/>
        <v>28307.964839249849</v>
      </c>
      <c r="AD10" s="36">
        <f t="shared" si="48"/>
        <v>-55612.465268277039</v>
      </c>
      <c r="AE10" s="36">
        <f t="shared" si="48"/>
        <v>-25756.551289782394</v>
      </c>
      <c r="AF10" s="36">
        <f t="shared" si="48"/>
        <v>-67479.131934943696</v>
      </c>
      <c r="AG10" s="36">
        <f t="shared" si="48"/>
        <v>-47175.906128492061</v>
      </c>
      <c r="AH10" s="36">
        <f t="shared" si="48"/>
        <v>13146.674516669184</v>
      </c>
      <c r="AI10" s="36">
        <f t="shared" si="48"/>
        <v>-21279.131934943696</v>
      </c>
      <c r="AJ10" s="36">
        <f t="shared" si="48"/>
        <v>-23208.164193008241</v>
      </c>
      <c r="AK10" s="36">
        <f t="shared" si="48"/>
        <v>-25112.465268277039</v>
      </c>
      <c r="AL10" s="36">
        <f t="shared" si="48"/>
        <v>4888.6100005401822</v>
      </c>
      <c r="AM10" s="36">
        <f t="shared" si="48"/>
        <v>-11467.991613029473</v>
      </c>
      <c r="AN10" s="36">
        <f t="shared" si="48"/>
        <v>13232.747303226701</v>
      </c>
      <c r="AO10" s="36">
        <f t="shared" si="48"/>
        <v>-49145.410967868171</v>
      </c>
      <c r="AP10" s="36">
        <f t="shared" si="48"/>
        <v>24065.34172030387</v>
      </c>
      <c r="AQ10" s="36">
        <f t="shared" si="48"/>
        <v>31951.363225680194</v>
      </c>
      <c r="AR10" s="36">
        <f t="shared" si="48"/>
        <v>-22901.324946362816</v>
      </c>
      <c r="AS10" s="36">
        <f t="shared" si="48"/>
        <v>-5177.6690323843213</v>
      </c>
      <c r="AT10" s="36">
        <f t="shared" si="48"/>
        <v>-17597.023871093988</v>
      </c>
      <c r="AU10" s="36">
        <f t="shared" ref="AU10:BZ10" si="49">AU9-AI9</f>
        <v>-26567.991613029473</v>
      </c>
      <c r="AV10" s="36">
        <f t="shared" si="49"/>
        <v>-17629.28193561011</v>
      </c>
      <c r="AW10" s="36">
        <f t="shared" si="49"/>
        <v>-28434.65827969613</v>
      </c>
      <c r="AX10" s="36">
        <f t="shared" si="49"/>
        <v>-22016.378709803685</v>
      </c>
      <c r="AY10" s="36">
        <f t="shared" si="49"/>
        <v>-20292.025020535599</v>
      </c>
      <c r="AZ10" s="36">
        <f t="shared" si="49"/>
        <v>18608.618551687483</v>
      </c>
      <c r="BA10" s="36">
        <f t="shared" si="49"/>
        <v>33224.104011722462</v>
      </c>
      <c r="BB10" s="36">
        <f t="shared" si="49"/>
        <v>-11604.928246342053</v>
      </c>
      <c r="BC10" s="36">
        <f t="shared" si="49"/>
        <v>-57001.702439890418</v>
      </c>
      <c r="BD10" s="36">
        <f t="shared" si="49"/>
        <v>8195.0717536579759</v>
      </c>
      <c r="BE10" s="36">
        <f t="shared" si="49"/>
        <v>18224.104011722462</v>
      </c>
      <c r="BF10" s="36">
        <f t="shared" si="49"/>
        <v>-20711.379859245266</v>
      </c>
      <c r="BG10" s="36">
        <f t="shared" si="49"/>
        <v>18895.071753657947</v>
      </c>
      <c r="BH10" s="36">
        <f t="shared" si="49"/>
        <v>7837.0072375289164</v>
      </c>
      <c r="BI10" s="36">
        <f t="shared" si="49"/>
        <v>27295.071753657918</v>
      </c>
      <c r="BJ10" s="36">
        <f t="shared" si="49"/>
        <v>12288.620140754734</v>
      </c>
      <c r="BK10" s="36">
        <f t="shared" si="49"/>
        <v>-7008.6463924435957</v>
      </c>
      <c r="BL10" s="36">
        <f t="shared" si="49"/>
        <v>16691.814437049528</v>
      </c>
      <c r="BM10" s="36">
        <f t="shared" si="49"/>
        <v>-20621.54961825005</v>
      </c>
      <c r="BN10" s="36">
        <f t="shared" si="49"/>
        <v>-20479.61413437911</v>
      </c>
      <c r="BO10" s="36">
        <f t="shared" si="49"/>
        <v>8184.9019946531625</v>
      </c>
      <c r="BP10" s="36">
        <f t="shared" si="49"/>
        <v>15953.719198954233</v>
      </c>
      <c r="BQ10" s="36">
        <f t="shared" si="49"/>
        <v>-33137.678650508111</v>
      </c>
      <c r="BR10" s="36">
        <f t="shared" si="49"/>
        <v>2346.1923172338284</v>
      </c>
      <c r="BS10" s="36">
        <f t="shared" si="49"/>
        <v>-15646.280801045737</v>
      </c>
      <c r="BT10" s="36">
        <f t="shared" si="49"/>
        <v>-4073.1625214758387</v>
      </c>
      <c r="BU10" s="36">
        <f t="shared" si="49"/>
        <v>-17246.280801045737</v>
      </c>
      <c r="BV10" s="36">
        <f t="shared" si="49"/>
        <v>29636.51489787898</v>
      </c>
      <c r="BW10" s="36">
        <f t="shared" si="49"/>
        <v>11787.061325773742</v>
      </c>
      <c r="BX10" s="36">
        <f t="shared" si="49"/>
        <v>-33788.975540585758</v>
      </c>
      <c r="BY10" s="36">
        <f t="shared" si="49"/>
        <v>-9987.132222613378</v>
      </c>
      <c r="BZ10" s="36">
        <f t="shared" si="49"/>
        <v>12696.738745128561</v>
      </c>
      <c r="CA10" s="36">
        <f t="shared" ref="CA10:DF10" si="50">CA9-BO9</f>
        <v>-4309.7128677746514</v>
      </c>
      <c r="CB10" s="36">
        <f t="shared" si="50"/>
        <v>6163.4054117952473</v>
      </c>
      <c r="CC10" s="36">
        <f t="shared" si="50"/>
        <v>12464.48068061244</v>
      </c>
      <c r="CD10" s="36">
        <f t="shared" si="50"/>
        <v>15109.641970934987</v>
      </c>
      <c r="CE10" s="36">
        <f t="shared" si="50"/>
        <v>38030.072078461875</v>
      </c>
      <c r="CF10" s="36">
        <f t="shared" si="50"/>
        <v>-7277.454803258559</v>
      </c>
      <c r="CG10" s="36">
        <f t="shared" si="50"/>
        <v>5030.0720784619043</v>
      </c>
      <c r="CH10" s="36">
        <f t="shared" si="50"/>
        <v>-34309.71286777468</v>
      </c>
      <c r="CI10" s="36">
        <f t="shared" si="50"/>
        <v>-38114.869657246221</v>
      </c>
      <c r="CJ10" s="36">
        <f t="shared" si="50"/>
        <v>-30902.888090425928</v>
      </c>
      <c r="CK10" s="36">
        <f t="shared" si="50"/>
        <v>78.678729850595118</v>
      </c>
      <c r="CL10" s="36">
        <f t="shared" si="50"/>
        <v>17239.969052431232</v>
      </c>
      <c r="CM10" s="36">
        <f t="shared" si="50"/>
        <v>18498.033568560233</v>
      </c>
      <c r="CN10" s="36">
        <f t="shared" si="50"/>
        <v>16039.969052431174</v>
      </c>
      <c r="CO10" s="36">
        <f t="shared" si="50"/>
        <v>7465.7755040441116</v>
      </c>
      <c r="CP10" s="36">
        <f t="shared" si="50"/>
        <v>-15824.547076601011</v>
      </c>
      <c r="CQ10" s="36">
        <f t="shared" si="50"/>
        <v>-43093.364280902111</v>
      </c>
      <c r="CR10" s="36">
        <f t="shared" si="50"/>
        <v>-11050.353528213949</v>
      </c>
      <c r="CS10" s="36">
        <f t="shared" si="50"/>
        <v>-8826.6976142354542</v>
      </c>
      <c r="CT10" s="36">
        <f t="shared" si="50"/>
        <v>-6469.7083669236163</v>
      </c>
      <c r="CU10" s="36">
        <f t="shared" si="50"/>
        <v>45810.515975870861</v>
      </c>
      <c r="CV10" s="36">
        <f t="shared" si="50"/>
        <v>44546.691091078246</v>
      </c>
      <c r="CW10" s="36">
        <f t="shared" si="50"/>
        <v>32262.12887909665</v>
      </c>
      <c r="CX10" s="36">
        <f t="shared" si="50"/>
        <v>12706.214900602063</v>
      </c>
      <c r="CY10" s="36">
        <f t="shared" si="50"/>
        <v>10810.515975870861</v>
      </c>
      <c r="CZ10" s="36">
        <f t="shared" si="50"/>
        <v>18206.214900602063</v>
      </c>
      <c r="DA10" s="36">
        <f t="shared" si="50"/>
        <v>20487.935330709588</v>
      </c>
      <c r="DB10" s="36">
        <f t="shared" si="50"/>
        <v>47778.25791135474</v>
      </c>
      <c r="DC10" s="36">
        <f t="shared" si="50"/>
        <v>55639.548233935406</v>
      </c>
      <c r="DD10" s="36">
        <f t="shared" si="50"/>
        <v>45165.354685548285</v>
      </c>
      <c r="DE10" s="36">
        <f t="shared" si="50"/>
        <v>50406.214900602063</v>
      </c>
      <c r="DF10" s="36">
        <f t="shared" si="50"/>
        <v>51391.161137161194</v>
      </c>
      <c r="DG10" s="36">
        <f t="shared" ref="DG10:ED10" si="51">DG9-CU9</f>
        <v>44706.319045514829</v>
      </c>
      <c r="DH10" s="36">
        <f t="shared" si="51"/>
        <v>76071.5264187867</v>
      </c>
      <c r="DI10" s="36">
        <f t="shared" si="51"/>
        <v>34996.641626159952</v>
      </c>
      <c r="DJ10" s="36">
        <f t="shared" si="51"/>
        <v>25597.716894977173</v>
      </c>
      <c r="DK10" s="36">
        <f t="shared" si="51"/>
        <v>35286.964206805133</v>
      </c>
      <c r="DL10" s="36">
        <f t="shared" si="51"/>
        <v>37397.716894977173</v>
      </c>
      <c r="DM10" s="36">
        <f t="shared" si="51"/>
        <v>53996.641626159952</v>
      </c>
      <c r="DN10" s="36">
        <f t="shared" si="51"/>
        <v>54674.060980998649</v>
      </c>
      <c r="DO10" s="36">
        <f t="shared" si="51"/>
        <v>51897.716894977115</v>
      </c>
      <c r="DP10" s="36">
        <f t="shared" si="51"/>
        <v>61577.286787450314</v>
      </c>
      <c r="DQ10" s="36">
        <f t="shared" si="51"/>
        <v>44131.050228310516</v>
      </c>
      <c r="DR10" s="36">
        <f t="shared" si="51"/>
        <v>44641.802916482557</v>
      </c>
      <c r="DS10" s="36">
        <f t="shared" si="51"/>
        <v>39618.647812638083</v>
      </c>
      <c r="DT10" s="36">
        <f t="shared" si="51"/>
        <v>-4266.1448140900466</v>
      </c>
      <c r="DU10" s="36">
        <f t="shared" si="51"/>
        <v>53425.099425541353</v>
      </c>
      <c r="DV10" s="36">
        <f t="shared" si="51"/>
        <v>44443.37899543377</v>
      </c>
      <c r="DW10" s="36">
        <f t="shared" si="51"/>
        <v>35554.13168360581</v>
      </c>
      <c r="DX10" s="36">
        <f t="shared" si="51"/>
        <v>24910.045662100456</v>
      </c>
      <c r="DY10" s="36">
        <f t="shared" si="51"/>
        <v>23973.486522315507</v>
      </c>
      <c r="DZ10" s="36">
        <f t="shared" si="51"/>
        <v>25328.325231992931</v>
      </c>
      <c r="EA10" s="36">
        <f t="shared" si="51"/>
        <v>7076.7123287671711</v>
      </c>
      <c r="EB10" s="36">
        <f t="shared" si="51"/>
        <v>17683.163941670326</v>
      </c>
      <c r="EC10" s="36">
        <f t="shared" si="51"/>
        <v>6476.7123287671129</v>
      </c>
      <c r="ED10" s="36">
        <f t="shared" si="51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52">EH9-DV9</f>
        <v>-16017.808219178056</v>
      </c>
      <c r="EI10" s="36">
        <f t="shared" si="52"/>
        <v>-7950.0662836941774</v>
      </c>
      <c r="EJ10" s="36">
        <f t="shared" si="52"/>
        <v>-17817.808219178056</v>
      </c>
      <c r="EK10" s="36">
        <f t="shared" si="52"/>
        <v>-1885.5501546619344</v>
      </c>
      <c r="EL10" s="36">
        <f t="shared" si="52"/>
        <v>5211.2240388864302</v>
      </c>
      <c r="EM10" s="157">
        <f t="shared" si="52"/>
        <v>-184.47488584474195</v>
      </c>
      <c r="EN10" s="157">
        <f t="shared" si="52"/>
        <v>-22304.904993371631</v>
      </c>
      <c r="EO10" s="157">
        <f t="shared" si="52"/>
        <v>6582.1917808218859</v>
      </c>
      <c r="EP10" s="176">
        <f t="shared" si="52"/>
        <v>-1143.6146707909647</v>
      </c>
      <c r="EQ10" s="176">
        <f t="shared" si="52"/>
        <v>26780.026513477671</v>
      </c>
      <c r="ER10" s="186">
        <f t="shared" si="52"/>
        <v>-569.32991429918911</v>
      </c>
      <c r="ES10" s="186">
        <f t="shared" si="52"/>
        <v>8038.0910296067595</v>
      </c>
      <c r="ET10" s="186">
        <f t="shared" si="52"/>
        <v>8000.4566210045596</v>
      </c>
      <c r="EU10" s="186">
        <f t="shared" si="52"/>
        <v>31521.961997348641</v>
      </c>
      <c r="EV10" s="186">
        <f t="shared" si="52"/>
        <v>31167.123287671187</v>
      </c>
      <c r="EW10" s="198">
        <f t="shared" si="52"/>
        <v>19392.929739284154</v>
      </c>
      <c r="EX10" s="198">
        <f t="shared" si="52"/>
        <v>-1567.3626999416738</v>
      </c>
      <c r="EY10" s="198">
        <f t="shared" si="52"/>
        <v>10600.192345181014</v>
      </c>
      <c r="EZ10" s="198">
        <f t="shared" si="52"/>
        <v>29329.477614990086</v>
      </c>
      <c r="FA10" s="211">
        <f t="shared" si="52"/>
        <v>20792.589801642462</v>
      </c>
      <c r="FB10" s="211">
        <f t="shared" si="52"/>
        <v>24002.713761393388</v>
      </c>
      <c r="FC10" s="221">
        <f t="shared" si="52"/>
        <v>-41794.882889470493</v>
      </c>
      <c r="FD10" s="221">
        <f t="shared" si="52"/>
        <v>-20913.202745361836</v>
      </c>
      <c r="FE10" s="233">
        <f t="shared" si="52"/>
        <v>-43808.924354189337</v>
      </c>
      <c r="FF10" s="233">
        <f t="shared" si="52"/>
        <v>-19034.024147424439</v>
      </c>
      <c r="FG10" s="233">
        <f t="shared" si="52"/>
        <v>-38948.568465863646</v>
      </c>
      <c r="FH10" s="233">
        <f t="shared" si="52"/>
        <v>-35520.712393872847</v>
      </c>
      <c r="FI10" s="233">
        <f t="shared" si="52"/>
        <v>-40551.805288371397</v>
      </c>
      <c r="FJ10" s="233">
        <f t="shared" si="52"/>
        <v>-39582.875674640381</v>
      </c>
      <c r="FK10" s="36">
        <f t="shared" si="52"/>
        <v>-6144.8088672320009</v>
      </c>
      <c r="FL10" s="36">
        <f t="shared" si="52"/>
        <v>-6285.4652420338243</v>
      </c>
      <c r="FM10" s="36">
        <f t="shared" si="52"/>
        <v>-2601.2656007292098</v>
      </c>
      <c r="FN10" s="233">
        <f t="shared" ref="FN10:GI10" si="53">FN9-FB9</f>
        <v>-15216.765904566157</v>
      </c>
      <c r="FO10" s="36">
        <f t="shared" ref="FO10:FZ10" si="54">FO9-FC9</f>
        <v>37160.052800441626</v>
      </c>
      <c r="FP10" s="36">
        <f t="shared" si="53"/>
        <v>-2902.5029197039548</v>
      </c>
      <c r="FQ10" s="233">
        <f t="shared" si="53"/>
        <v>41528.932974837924</v>
      </c>
      <c r="FR10" s="36">
        <f t="shared" si="53"/>
        <v>26620.699434739654</v>
      </c>
      <c r="FS10" s="36">
        <f t="shared" si="53"/>
        <v>19442.770634899323</v>
      </c>
      <c r="FT10" s="36">
        <f t="shared" si="53"/>
        <v>29307.387681188178</v>
      </c>
      <c r="FU10" s="36">
        <f t="shared" si="53"/>
        <v>21529.878425149014</v>
      </c>
      <c r="FV10" s="36">
        <f t="shared" si="53"/>
        <v>26488.983186127705</v>
      </c>
      <c r="FW10" s="36">
        <f t="shared" si="53"/>
        <v>8465.0817637041328</v>
      </c>
      <c r="FX10" s="36">
        <f t="shared" si="53"/>
        <v>38757.660043071024</v>
      </c>
      <c r="FY10" s="257">
        <f t="shared" si="53"/>
        <v>-62929.545558087993</v>
      </c>
      <c r="FZ10" s="281">
        <f t="shared" si="54"/>
        <v>-64455.567805736442</v>
      </c>
      <c r="GA10" s="281">
        <f t="shared" si="53"/>
        <v>-85.063984217587858</v>
      </c>
      <c r="GB10" s="281">
        <f t="shared" si="53"/>
        <v>-24313.510193085414</v>
      </c>
      <c r="GC10" s="281">
        <f t="shared" si="53"/>
        <v>-21155.058313116373</v>
      </c>
      <c r="GD10" s="281">
        <f t="shared" si="53"/>
        <v>-27617.54912031506</v>
      </c>
      <c r="GE10" s="281">
        <f t="shared" si="53"/>
        <v>-23296.611849083682</v>
      </c>
      <c r="GF10" s="281">
        <f t="shared" si="53"/>
        <v>-33585.625667961111</v>
      </c>
      <c r="GG10" s="281">
        <f t="shared" si="53"/>
        <v>-18527.446171093034</v>
      </c>
      <c r="GH10" s="281">
        <f t="shared" si="53"/>
        <v>-15643.215709925978</v>
      </c>
      <c r="GI10" s="281">
        <f t="shared" si="53"/>
        <v>-19465.291115274536</v>
      </c>
      <c r="GJ10" s="281">
        <f t="shared" ref="GJ10:GL10" si="55">GJ9-FX9</f>
        <v>-60096.328937334009</v>
      </c>
      <c r="GK10" s="281">
        <f t="shared" ref="GK10" si="56">GK9-FY9</f>
        <v>33168.232987535128</v>
      </c>
      <c r="GL10" s="281">
        <f t="shared" si="55"/>
        <v>54133.195269312244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57">BK9-AVERAGE(C9,O9,AA9,AM9,AY9)</f>
        <v>-25922.638311783463</v>
      </c>
      <c r="BL11" s="36">
        <f t="shared" si="57"/>
        <v>23419.241554734966</v>
      </c>
      <c r="BM11" s="36">
        <f t="shared" si="57"/>
        <v>-18412.960892428586</v>
      </c>
      <c r="BN11" s="36">
        <f t="shared" si="57"/>
        <v>-33988.229709632898</v>
      </c>
      <c r="BO11" s="36">
        <f t="shared" si="57"/>
        <v>-25864.573795654374</v>
      </c>
      <c r="BP11" s="36">
        <f t="shared" si="57"/>
        <v>-6448.2297096328984</v>
      </c>
      <c r="BQ11" s="36">
        <f t="shared" si="57"/>
        <v>-34503.283473073767</v>
      </c>
      <c r="BR11" s="36">
        <f t="shared" si="57"/>
        <v>-22703.283473073767</v>
      </c>
      <c r="BS11" s="36">
        <f t="shared" si="57"/>
        <v>-25874.896376299526</v>
      </c>
      <c r="BT11" s="36">
        <f t="shared" si="57"/>
        <v>-14083.928634364071</v>
      </c>
      <c r="BU11" s="36">
        <f t="shared" si="57"/>
        <v>-18094.896376299614</v>
      </c>
      <c r="BV11" s="36">
        <f t="shared" si="57"/>
        <v>22683.813301119808</v>
      </c>
      <c r="BW11" s="36">
        <f t="shared" si="57"/>
        <v>-8862.6099617353175</v>
      </c>
      <c r="BX11" s="36">
        <f t="shared" si="57"/>
        <v>-8657.3660399174551</v>
      </c>
      <c r="BY11" s="36">
        <f t="shared" si="57"/>
        <v>-20546.480929477228</v>
      </c>
      <c r="BZ11" s="36">
        <f t="shared" si="57"/>
        <v>-12146.265875713812</v>
      </c>
      <c r="CA11" s="36">
        <f t="shared" si="57"/>
        <v>-24333.577703670744</v>
      </c>
      <c r="CB11" s="36">
        <f t="shared" si="57"/>
        <v>1187.0674576195597</v>
      </c>
      <c r="CC11" s="36">
        <f t="shared" si="57"/>
        <v>-14617.448671412712</v>
      </c>
      <c r="CD11" s="36">
        <f t="shared" si="57"/>
        <v>150.29326407110784</v>
      </c>
      <c r="CE11" s="36">
        <f t="shared" si="57"/>
        <v>21967.06745761956</v>
      </c>
      <c r="CF11" s="36">
        <f t="shared" si="57"/>
        <v>-17527.12609076759</v>
      </c>
      <c r="CG11" s="36">
        <f t="shared" si="57"/>
        <v>-8786.2658757137833</v>
      </c>
      <c r="CH11" s="36">
        <f t="shared" si="57"/>
        <v>-11056.158348832105</v>
      </c>
      <c r="CI11" s="36">
        <f t="shared" si="57"/>
        <v>-43300.816762913542</v>
      </c>
      <c r="CJ11" s="36">
        <f t="shared" si="57"/>
        <v>-37828.982979344466</v>
      </c>
      <c r="CK11" s="36">
        <f t="shared" si="57"/>
        <v>-16823.397408074758</v>
      </c>
      <c r="CL11" s="36">
        <f t="shared" si="57"/>
        <v>15280.688613430539</v>
      </c>
      <c r="CM11" s="36">
        <f t="shared" si="57"/>
        <v>3550.7961403123045</v>
      </c>
      <c r="CN11" s="36">
        <f t="shared" si="57"/>
        <v>29240.688613430568</v>
      </c>
      <c r="CO11" s="36">
        <f t="shared" si="57"/>
        <v>3808.8606564413058</v>
      </c>
      <c r="CP11" s="36">
        <f t="shared" si="57"/>
        <v>-14133.074827429635</v>
      </c>
      <c r="CQ11" s="36">
        <f t="shared" ref="CQ11:DV11" si="58">CQ9-AVERAGE(AI9,AU9,BG9,BS9,CE9)</f>
        <v>-19812.644719902775</v>
      </c>
      <c r="CR11" s="36">
        <f t="shared" si="58"/>
        <v>-19707.268375816755</v>
      </c>
      <c r="CS11" s="36">
        <f t="shared" si="58"/>
        <v>-9919.3113865694322</v>
      </c>
      <c r="CT11" s="36">
        <f t="shared" si="58"/>
        <v>-15623.397408074816</v>
      </c>
      <c r="CU11" s="36">
        <f t="shared" si="58"/>
        <v>15528.993484453589</v>
      </c>
      <c r="CV11" s="36">
        <f t="shared" si="58"/>
        <v>9949.4447795433807</v>
      </c>
      <c r="CW11" s="36">
        <f t="shared" si="58"/>
        <v>24728.99348445356</v>
      </c>
      <c r="CX11" s="36">
        <f t="shared" si="58"/>
        <v>23603.402086604154</v>
      </c>
      <c r="CY11" s="36">
        <f t="shared" si="58"/>
        <v>14896.735419937468</v>
      </c>
      <c r="CZ11" s="36">
        <f t="shared" si="58"/>
        <v>42756.735419937468</v>
      </c>
      <c r="DA11" s="36">
        <f t="shared" si="58"/>
        <v>24328.993484453589</v>
      </c>
      <c r="DB11" s="36">
        <f t="shared" si="58"/>
        <v>40980.606387679378</v>
      </c>
      <c r="DC11" s="36">
        <f t="shared" si="58"/>
        <v>41503.402086604125</v>
      </c>
      <c r="DD11" s="36">
        <f t="shared" si="58"/>
        <v>31896.735419937439</v>
      </c>
      <c r="DE11" s="36">
        <f t="shared" si="58"/>
        <v>44923.402086604125</v>
      </c>
      <c r="DF11" s="36">
        <f t="shared" si="58"/>
        <v>39941.896710260015</v>
      </c>
      <c r="DG11" s="36">
        <f t="shared" si="58"/>
        <v>61798.905283684551</v>
      </c>
      <c r="DH11" s="36">
        <f t="shared" si="58"/>
        <v>82989.919108569331</v>
      </c>
      <c r="DI11" s="36">
        <f t="shared" si="58"/>
        <v>52734.389154652279</v>
      </c>
      <c r="DJ11" s="36">
        <f t="shared" si="58"/>
        <v>47089.442918093177</v>
      </c>
      <c r="DK11" s="36">
        <f t="shared" si="58"/>
        <v>54947.292380458734</v>
      </c>
      <c r="DL11" s="36">
        <f t="shared" si="58"/>
        <v>67242.77625142649</v>
      </c>
      <c r="DM11" s="36">
        <f t="shared" si="58"/>
        <v>73224.711735297431</v>
      </c>
      <c r="DN11" s="36">
        <f t="shared" si="58"/>
        <v>89915.034315942583</v>
      </c>
      <c r="DO11" s="36">
        <f t="shared" si="58"/>
        <v>82636.109584759775</v>
      </c>
      <c r="DP11" s="36">
        <f t="shared" si="58"/>
        <v>87353.743993362004</v>
      </c>
      <c r="DQ11" s="36">
        <f t="shared" si="58"/>
        <v>77722.77625142652</v>
      </c>
      <c r="DR11" s="36">
        <f t="shared" si="58"/>
        <v>74076.324638523307</v>
      </c>
      <c r="DS11" s="36">
        <f t="shared" si="58"/>
        <v>89981.477036828699</v>
      </c>
      <c r="DT11" s="36">
        <f t="shared" si="58"/>
        <v>64200.140631298738</v>
      </c>
      <c r="DU11" s="36">
        <f t="shared" si="58"/>
        <v>98813.735101344879</v>
      </c>
      <c r="DV11" s="36">
        <f t="shared" si="58"/>
        <v>81980.61682177498</v>
      </c>
      <c r="DW11" s="36">
        <f t="shared" ref="DW11:ED11" si="59">DW9-AVERAGE(BO9,CA9,CM9,CY9,DK9)</f>
        <v>76807.283488441579</v>
      </c>
      <c r="DX11" s="36">
        <f t="shared" si="59"/>
        <v>73400.616821774922</v>
      </c>
      <c r="DY11" s="36">
        <f t="shared" si="59"/>
        <v>84942.767359409336</v>
      </c>
      <c r="DZ11" s="36">
        <f t="shared" si="59"/>
        <v>94426.638327151275</v>
      </c>
      <c r="EA11" s="36">
        <f t="shared" si="59"/>
        <v>72347.283488441637</v>
      </c>
      <c r="EB11" s="36">
        <f t="shared" si="59"/>
        <v>88168.573811022274</v>
      </c>
      <c r="EC11" s="36">
        <f t="shared" si="59"/>
        <v>69500.616821774951</v>
      </c>
      <c r="ED11" s="36">
        <f t="shared" si="59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60">EH9-AVERAGE(BZ9,CL9,CX9,DJ9,DV9)</f>
        <v>43426.004884882306</v>
      </c>
      <c r="EI11" s="36">
        <f t="shared" si="60"/>
        <v>49689.230691333913</v>
      </c>
      <c r="EJ11" s="36">
        <f t="shared" si="60"/>
        <v>35039.338218215678</v>
      </c>
      <c r="EK11" s="36">
        <f t="shared" si="60"/>
        <v>59379.553271979094</v>
      </c>
      <c r="EL11" s="36">
        <f t="shared" si="60"/>
        <v>74224.714562301699</v>
      </c>
      <c r="EM11" s="157">
        <f t="shared" si="60"/>
        <v>50252.671551549021</v>
      </c>
      <c r="EN11" s="157">
        <f t="shared" si="60"/>
        <v>44644.069401011366</v>
      </c>
      <c r="EO11" s="157">
        <f t="shared" si="60"/>
        <v>56639.338218215649</v>
      </c>
      <c r="EP11" s="176">
        <f t="shared" si="60"/>
        <v>42792.456497785577</v>
      </c>
      <c r="EQ11" s="176">
        <f t="shared" si="60"/>
        <v>59313.212342323968</v>
      </c>
      <c r="ER11" s="186">
        <f t="shared" si="60"/>
        <v>43292.419397782476</v>
      </c>
      <c r="ES11" s="186">
        <f t="shared" si="60"/>
        <v>35422.889761678816</v>
      </c>
      <c r="ET11" s="186">
        <f t="shared" si="60"/>
        <v>34632.567181033664</v>
      </c>
      <c r="EU11" s="186">
        <f t="shared" si="60"/>
        <v>62771.276858452999</v>
      </c>
      <c r="EV11" s="186">
        <f t="shared" si="60"/>
        <v>50459.233847700292</v>
      </c>
      <c r="EW11" s="198">
        <f t="shared" si="60"/>
        <v>57964.825245549844</v>
      </c>
      <c r="EX11" s="198">
        <f t="shared" si="60"/>
        <v>49223.887645033654</v>
      </c>
      <c r="EY11" s="198">
        <f t="shared" si="60"/>
        <v>46585.636238543462</v>
      </c>
      <c r="EZ11" s="198">
        <f t="shared" si="60"/>
        <v>55759.437637384748</v>
      </c>
      <c r="FA11" s="211">
        <f t="shared" si="60"/>
        <v>57678.033695004822</v>
      </c>
      <c r="FB11" s="211">
        <f t="shared" si="60"/>
        <v>49639.125396691321</v>
      </c>
      <c r="FC11" s="221">
        <f t="shared" si="60"/>
        <v>-9294.1139986176277</v>
      </c>
      <c r="FD11" s="221">
        <f t="shared" si="60"/>
        <v>-2548.2037575758295</v>
      </c>
      <c r="FE11" s="233">
        <f t="shared" si="60"/>
        <v>-27850.090947207442</v>
      </c>
      <c r="FF11" s="233">
        <f t="shared" si="60"/>
        <v>652.55119504133472</v>
      </c>
      <c r="FG11" s="233">
        <f t="shared" si="60"/>
        <v>2778.0068766020704</v>
      </c>
      <c r="FH11" s="233">
        <f t="shared" si="60"/>
        <v>-3834.1370514071314</v>
      </c>
      <c r="FI11" s="233">
        <f t="shared" si="60"/>
        <v>-5780.0686555830762</v>
      </c>
      <c r="FJ11" s="233">
        <f t="shared" si="60"/>
        <v>-16643.889122264954</v>
      </c>
      <c r="FK11" s="36">
        <f t="shared" si="60"/>
        <v>15434.888387908286</v>
      </c>
      <c r="FL11" s="36">
        <f t="shared" si="60"/>
        <v>23183.896788093436</v>
      </c>
      <c r="FM11" s="36">
        <f t="shared" si="60"/>
        <v>29399.016286246828</v>
      </c>
      <c r="FN11" s="233">
        <f t="shared" ref="FN11:GI11" si="61">FN9-AVERAGE(DF9,DR9,ED9,EP9,FB9)</f>
        <v>11171.830203974154</v>
      </c>
      <c r="FO11" s="36">
        <f t="shared" ref="FO11:FZ11" si="62">FO9-AVERAGE(DG9,DS9,EE9,EQ9,FC9)</f>
        <v>18574.575123421149</v>
      </c>
      <c r="FP11" s="36">
        <f t="shared" si="61"/>
        <v>-17286.148319988279</v>
      </c>
      <c r="FQ11" s="233">
        <f t="shared" si="61"/>
        <v>9428.9963195907767</v>
      </c>
      <c r="FR11" s="36">
        <f t="shared" si="61"/>
        <v>18675.306600818411</v>
      </c>
      <c r="FS11" s="36">
        <f t="shared" si="61"/>
        <v>11127.892883861088</v>
      </c>
      <c r="FT11" s="36">
        <f t="shared" si="61"/>
        <v>17445.977583441476</v>
      </c>
      <c r="FU11" s="36">
        <f t="shared" si="61"/>
        <v>4764.6692806207575</v>
      </c>
      <c r="FV11" s="36">
        <f t="shared" si="61"/>
        <v>1032.41968840349</v>
      </c>
      <c r="FW11" s="36">
        <f t="shared" si="61"/>
        <v>11250.902588442666</v>
      </c>
      <c r="FX11" s="36">
        <f t="shared" si="61"/>
        <v>45941.645209423441</v>
      </c>
      <c r="FY11" s="257">
        <f t="shared" si="61"/>
        <v>-48606.784979603661</v>
      </c>
      <c r="FZ11" s="281">
        <f t="shared" si="62"/>
        <v>-63212.681481567852</v>
      </c>
      <c r="GA11" s="281">
        <f t="shared" si="61"/>
        <v>10707.400709815323</v>
      </c>
      <c r="GB11" s="281">
        <f t="shared" si="61"/>
        <v>-37640.294288084027</v>
      </c>
      <c r="GC11" s="281">
        <f t="shared" si="61"/>
        <v>-17282.365971300926</v>
      </c>
      <c r="GD11" s="281">
        <f t="shared" si="61"/>
        <v>-17744.783056411776</v>
      </c>
      <c r="GE11" s="281">
        <f t="shared" si="61"/>
        <v>-20092.764878481801</v>
      </c>
      <c r="GF11" s="281">
        <f t="shared" si="61"/>
        <v>-22548.855288101448</v>
      </c>
      <c r="GG11" s="281">
        <f t="shared" si="61"/>
        <v>-18254.564739215362</v>
      </c>
      <c r="GH11" s="281">
        <f t="shared" si="61"/>
        <v>-17786.454838007456</v>
      </c>
      <c r="GI11" s="281">
        <f t="shared" si="61"/>
        <v>-12176.929063746938</v>
      </c>
      <c r="GJ11" s="281">
        <f t="shared" ref="GJ11:GL11" si="63">GJ9-AVERAGE(EB9,EN9,EZ9,FL9,FX9)</f>
        <v>-25590.670000775775</v>
      </c>
      <c r="GK11" s="281">
        <f t="shared" ref="GK11" si="64">GK9-AVERAGE(EC9,EO9,FA9,FM9,FY9)</f>
        <v>-9102.6885425514192</v>
      </c>
      <c r="GL11" s="281">
        <f t="shared" si="63"/>
        <v>2811.0440523825819</v>
      </c>
    </row>
    <row r="12" spans="1:194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65">DG9-DG52</f>
        <v>0</v>
      </c>
      <c r="DH12" s="38">
        <f t="shared" si="65"/>
        <v>0</v>
      </c>
      <c r="DI12" s="38">
        <f t="shared" si="65"/>
        <v>0</v>
      </c>
      <c r="DJ12" s="38">
        <f t="shared" si="65"/>
        <v>0</v>
      </c>
      <c r="DK12" s="38">
        <f t="shared" si="65"/>
        <v>0</v>
      </c>
      <c r="DL12" s="38">
        <f t="shared" si="65"/>
        <v>0</v>
      </c>
      <c r="DM12" s="38">
        <f t="shared" si="65"/>
        <v>0</v>
      </c>
      <c r="DN12" s="38">
        <f t="shared" si="65"/>
        <v>0</v>
      </c>
      <c r="DO12" s="38">
        <f t="shared" si="65"/>
        <v>0</v>
      </c>
      <c r="DP12" s="38">
        <f t="shared" si="65"/>
        <v>0</v>
      </c>
      <c r="DQ12" s="38">
        <f t="shared" si="65"/>
        <v>0</v>
      </c>
      <c r="DR12" s="38">
        <f t="shared" si="65"/>
        <v>0</v>
      </c>
      <c r="DS12" s="38">
        <f t="shared" si="65"/>
        <v>0</v>
      </c>
      <c r="DT12" s="38">
        <f t="shared" si="65"/>
        <v>0</v>
      </c>
      <c r="DU12" s="38">
        <f t="shared" si="65"/>
        <v>0</v>
      </c>
      <c r="DV12" s="38">
        <f t="shared" si="65"/>
        <v>0</v>
      </c>
      <c r="DW12" s="38">
        <f t="shared" si="65"/>
        <v>0</v>
      </c>
      <c r="DX12" s="38">
        <f t="shared" si="65"/>
        <v>0</v>
      </c>
      <c r="DY12" s="38">
        <f t="shared" si="65"/>
        <v>0</v>
      </c>
      <c r="DZ12" s="38">
        <f>DZ9-DZ52</f>
        <v>0</v>
      </c>
      <c r="EA12" s="38">
        <f t="shared" si="65"/>
        <v>0</v>
      </c>
      <c r="EB12" s="38">
        <f t="shared" si="65"/>
        <v>0</v>
      </c>
      <c r="EC12" s="38">
        <f t="shared" si="65"/>
        <v>0</v>
      </c>
      <c r="ED12" s="38">
        <f t="shared" si="65"/>
        <v>0</v>
      </c>
      <c r="EE12" s="38">
        <f t="shared" si="65"/>
        <v>0</v>
      </c>
      <c r="EF12" s="38">
        <f t="shared" si="65"/>
        <v>0</v>
      </c>
      <c r="EG12" s="38">
        <f t="shared" si="65"/>
        <v>0</v>
      </c>
      <c r="EH12" s="38">
        <f t="shared" si="65"/>
        <v>0</v>
      </c>
      <c r="EI12" s="38">
        <f t="shared" si="65"/>
        <v>0</v>
      </c>
      <c r="EJ12" s="38">
        <f t="shared" si="65"/>
        <v>0</v>
      </c>
      <c r="EK12" s="38">
        <f t="shared" si="65"/>
        <v>0</v>
      </c>
      <c r="EL12" s="38">
        <f t="shared" si="65"/>
        <v>0</v>
      </c>
      <c r="EM12" s="158">
        <f t="shared" si="65"/>
        <v>0</v>
      </c>
      <c r="EN12" s="158">
        <f t="shared" si="65"/>
        <v>0</v>
      </c>
      <c r="EO12" s="158">
        <f t="shared" ref="EO12:FF12" si="66">EO9-EO52</f>
        <v>0</v>
      </c>
      <c r="EP12" s="177">
        <f t="shared" si="66"/>
        <v>0</v>
      </c>
      <c r="EQ12" s="177">
        <f t="shared" si="66"/>
        <v>0</v>
      </c>
      <c r="ER12" s="187">
        <f t="shared" si="66"/>
        <v>0</v>
      </c>
      <c r="ES12" s="187">
        <f t="shared" si="66"/>
        <v>0</v>
      </c>
      <c r="ET12" s="187">
        <f t="shared" si="66"/>
        <v>0</v>
      </c>
      <c r="EU12" s="187">
        <f t="shared" si="66"/>
        <v>0</v>
      </c>
      <c r="EV12" s="187">
        <f t="shared" si="66"/>
        <v>0</v>
      </c>
      <c r="EW12" s="199">
        <f t="shared" si="66"/>
        <v>0</v>
      </c>
      <c r="EX12" s="199">
        <f t="shared" si="66"/>
        <v>-9486.5346796249505</v>
      </c>
      <c r="EY12" s="199">
        <f t="shared" si="66"/>
        <v>-11819.513145654812</v>
      </c>
      <c r="EZ12" s="199">
        <f t="shared" si="66"/>
        <v>-15280.850600561011</v>
      </c>
      <c r="FA12" s="212">
        <f t="shared" si="66"/>
        <v>-19430.504196945461</v>
      </c>
      <c r="FB12" s="212">
        <f t="shared" si="66"/>
        <v>-27834.605908466387</v>
      </c>
      <c r="FC12" s="222">
        <f t="shared" si="66"/>
        <v>-37222.612918455503</v>
      </c>
      <c r="FD12" s="222">
        <f t="shared" si="66"/>
        <v>-29545.205462893995</v>
      </c>
      <c r="FE12" s="234">
        <f t="shared" si="66"/>
        <v>-24767.760659907741</v>
      </c>
      <c r="FF12" s="234">
        <f t="shared" si="66"/>
        <v>-19342.909719273099</v>
      </c>
      <c r="FG12" s="234">
        <f t="shared" ref="FG12:FH12" si="67">FG9-FG52</f>
        <v>-16906.107511804323</v>
      </c>
      <c r="FH12" s="234">
        <f t="shared" si="67"/>
        <v>-10961.74753272708</v>
      </c>
      <c r="FI12" s="234">
        <f t="shared" ref="FI12:FJ12" si="68">FI9-FI52</f>
        <v>-10958.304670268903</v>
      </c>
      <c r="FJ12" s="234">
        <f t="shared" si="68"/>
        <v>-9583.8303040862957</v>
      </c>
      <c r="FK12" s="38">
        <f t="shared" ref="FK12" si="69">FK9-FK52</f>
        <v>-11940.736221432628</v>
      </c>
      <c r="FL12" s="38">
        <f t="shared" ref="FL12:GD12" si="70">FL9-FL52</f>
        <v>0</v>
      </c>
      <c r="FM12" s="38">
        <f t="shared" si="70"/>
        <v>0</v>
      </c>
      <c r="FN12" s="234">
        <f t="shared" si="70"/>
        <v>0</v>
      </c>
      <c r="FO12" s="38">
        <f t="shared" si="70"/>
        <v>21673.474028136872</v>
      </c>
      <c r="FP12" s="38">
        <f t="shared" si="70"/>
        <v>21673.474028136872</v>
      </c>
      <c r="FQ12" s="234">
        <f t="shared" si="70"/>
        <v>21673.474028136872</v>
      </c>
      <c r="FR12" s="38">
        <f t="shared" si="70"/>
        <v>21673.474028136872</v>
      </c>
      <c r="FS12" s="38">
        <f t="shared" si="70"/>
        <v>21673.47402813693</v>
      </c>
      <c r="FT12" s="38">
        <f t="shared" si="70"/>
        <v>21673.47402813693</v>
      </c>
      <c r="FU12" s="38">
        <f t="shared" si="70"/>
        <v>21673.47402813693</v>
      </c>
      <c r="FV12" s="38">
        <f t="shared" si="70"/>
        <v>21673.47402813693</v>
      </c>
      <c r="FW12" s="38">
        <f t="shared" si="70"/>
        <v>21673.47402813693</v>
      </c>
      <c r="FX12" s="38">
        <f t="shared" si="70"/>
        <v>4975.5269737757044</v>
      </c>
      <c r="FY12" s="258">
        <f t="shared" si="70"/>
        <v>-55656.993155933975</v>
      </c>
      <c r="FZ12" s="282">
        <f t="shared" si="70"/>
        <v>-102960.90553960472</v>
      </c>
      <c r="GA12" s="282">
        <f t="shared" si="70"/>
        <v>-40350.795537814265</v>
      </c>
      <c r="GB12" s="282">
        <f t="shared" si="70"/>
        <v>-68926.906828268839</v>
      </c>
      <c r="GC12" s="282">
        <f t="shared" si="70"/>
        <v>-69232.83970073337</v>
      </c>
      <c r="GD12" s="282">
        <f t="shared" si="70"/>
        <v>-58995.399462907983</v>
      </c>
      <c r="GE12" s="282">
        <f t="shared" ref="GE12:GI12" si="71">GE9-GE52</f>
        <v>-59088.14831520553</v>
      </c>
      <c r="GF12" s="282">
        <f t="shared" si="71"/>
        <v>-58958.669903248694</v>
      </c>
      <c r="GG12" s="282">
        <f t="shared" si="71"/>
        <v>-58711.663594620826</v>
      </c>
      <c r="GH12" s="282">
        <f t="shared" si="71"/>
        <v>-53376.227882170642</v>
      </c>
      <c r="GI12" s="282">
        <f t="shared" si="71"/>
        <v>-53475.694287070772</v>
      </c>
      <c r="GJ12" s="282">
        <f t="shared" ref="GJ12:GL12" si="72">GJ9-GJ52</f>
        <v>-53379.61601941305</v>
      </c>
      <c r="GK12" s="282">
        <f t="shared" si="72"/>
        <v>-58711.670899499964</v>
      </c>
      <c r="GL12" s="282">
        <f t="shared" si="72"/>
        <v>307064.72423776938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232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256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</row>
    <row r="14" spans="1:194" x14ac:dyDescent="0.2">
      <c r="A14" s="14" t="s">
        <v>43</v>
      </c>
      <c r="B14" s="12" t="s">
        <v>11</v>
      </c>
      <c r="C14" s="36">
        <f t="shared" ref="C14:AH14" si="73">(C20-C9)</f>
        <v>48077.38345508551</v>
      </c>
      <c r="D14" s="36">
        <f t="shared" si="73"/>
        <v>30074.117810424883</v>
      </c>
      <c r="E14" s="36">
        <f t="shared" si="73"/>
        <v>26276.07159695524</v>
      </c>
      <c r="F14" s="36">
        <f t="shared" si="73"/>
        <v>-17684.243830755964</v>
      </c>
      <c r="G14" s="36">
        <f t="shared" si="73"/>
        <v>-36236.1466178798</v>
      </c>
      <c r="H14" s="36">
        <f t="shared" si="73"/>
        <v>1608.5855331720959</v>
      </c>
      <c r="I14" s="36">
        <f t="shared" si="73"/>
        <v>-35596.824866506766</v>
      </c>
      <c r="J14" s="36">
        <f t="shared" si="73"/>
        <v>1428.7912551461195</v>
      </c>
      <c r="K14" s="36">
        <f t="shared" si="73"/>
        <v>-5219.964335493918</v>
      </c>
      <c r="L14" s="36">
        <f t="shared" si="73"/>
        <v>-35264.206003291998</v>
      </c>
      <c r="M14" s="36">
        <f t="shared" si="73"/>
        <v>-14566.60073944804</v>
      </c>
      <c r="N14" s="36">
        <f t="shared" si="73"/>
        <v>36373.591539191781</v>
      </c>
      <c r="O14" s="36">
        <f t="shared" si="73"/>
        <v>-7411.9679245301522</v>
      </c>
      <c r="P14" s="36">
        <f t="shared" si="73"/>
        <v>9539.7405552097771</v>
      </c>
      <c r="Q14" s="36">
        <f t="shared" si="73"/>
        <v>27984.813417744444</v>
      </c>
      <c r="R14" s="36">
        <f t="shared" si="73"/>
        <v>-38495.650542819261</v>
      </c>
      <c r="S14" s="36">
        <f t="shared" si="73"/>
        <v>-27312.680314722384</v>
      </c>
      <c r="T14" s="36">
        <f t="shared" si="73"/>
        <v>-30427.676466025965</v>
      </c>
      <c r="U14" s="36">
        <f t="shared" si="73"/>
        <v>-24857.363916130154</v>
      </c>
      <c r="V14" s="36">
        <f t="shared" si="73"/>
        <v>-8952.2908915127045</v>
      </c>
      <c r="W14" s="36">
        <f t="shared" si="73"/>
        <v>-10533.288757971604</v>
      </c>
      <c r="X14" s="36">
        <f t="shared" si="73"/>
        <v>-18761.589919434802</v>
      </c>
      <c r="Y14" s="36">
        <f t="shared" si="73"/>
        <v>-13505.52995996637</v>
      </c>
      <c r="Z14" s="36">
        <f t="shared" si="73"/>
        <v>-5242.0874002363707</v>
      </c>
      <c r="AA14" s="36">
        <f t="shared" si="73"/>
        <v>26416.057845826785</v>
      </c>
      <c r="AB14" s="36">
        <f t="shared" si="73"/>
        <v>139658.787052909</v>
      </c>
      <c r="AC14" s="36">
        <f t="shared" si="73"/>
        <v>-14412.44729258967</v>
      </c>
      <c r="AD14" s="36">
        <f t="shared" si="73"/>
        <v>38423.516444579989</v>
      </c>
      <c r="AE14" s="36">
        <f t="shared" si="73"/>
        <v>7967.078027430427</v>
      </c>
      <c r="AF14" s="36">
        <f t="shared" si="73"/>
        <v>13858.230169239599</v>
      </c>
      <c r="AG14" s="36">
        <f t="shared" si="73"/>
        <v>9003.2463209269918</v>
      </c>
      <c r="AH14" s="36">
        <f t="shared" si="73"/>
        <v>1682.6366411336057</v>
      </c>
      <c r="AI14" s="36">
        <f t="shared" ref="AI14:BN14" si="74">(AI20-AI9)</f>
        <v>38152.304592433793</v>
      </c>
      <c r="AJ14" s="36">
        <f t="shared" si="74"/>
        <v>5066.95402017163</v>
      </c>
      <c r="AK14" s="36">
        <f t="shared" si="74"/>
        <v>25679.539002731442</v>
      </c>
      <c r="AL14" s="36">
        <f t="shared" si="74"/>
        <v>40038.133955052501</v>
      </c>
      <c r="AM14" s="36">
        <f t="shared" si="74"/>
        <v>49733.719289906992</v>
      </c>
      <c r="AN14" s="36">
        <f t="shared" si="74"/>
        <v>46028.316769282275</v>
      </c>
      <c r="AO14" s="36">
        <f t="shared" si="74"/>
        <v>47216.232665395073</v>
      </c>
      <c r="AP14" s="36">
        <f t="shared" si="74"/>
        <v>6712.0378019816417</v>
      </c>
      <c r="AQ14" s="36">
        <f t="shared" si="74"/>
        <v>-5294.2112228790065</v>
      </c>
      <c r="AR14" s="36">
        <f t="shared" si="74"/>
        <v>34121.467676680128</v>
      </c>
      <c r="AS14" s="36">
        <f t="shared" si="74"/>
        <v>19356.706465123978</v>
      </c>
      <c r="AT14" s="36">
        <f t="shared" si="74"/>
        <v>2930.8532137196453</v>
      </c>
      <c r="AU14" s="36">
        <f t="shared" si="74"/>
        <v>33907.305956035882</v>
      </c>
      <c r="AV14" s="36">
        <f t="shared" si="74"/>
        <v>31611.979634923104</v>
      </c>
      <c r="AW14" s="36">
        <f t="shared" si="74"/>
        <v>39281.972212841996</v>
      </c>
      <c r="AX14" s="36">
        <f t="shared" si="74"/>
        <v>38513.352338081982</v>
      </c>
      <c r="AY14" s="36">
        <f t="shared" si="74"/>
        <v>62210.619482393318</v>
      </c>
      <c r="AZ14" s="36">
        <f t="shared" si="74"/>
        <v>15923.199884211092</v>
      </c>
      <c r="BA14" s="36">
        <f t="shared" si="74"/>
        <v>2928.0777159350109</v>
      </c>
      <c r="BB14" s="36">
        <f t="shared" si="74"/>
        <v>5555.4082747850916</v>
      </c>
      <c r="BC14" s="36">
        <f t="shared" si="74"/>
        <v>6179.4699809780286</v>
      </c>
      <c r="BD14" s="36">
        <f t="shared" si="74"/>
        <v>46356.624840738863</v>
      </c>
      <c r="BE14" s="36">
        <f t="shared" si="74"/>
        <v>4344.2058450630866</v>
      </c>
      <c r="BF14" s="36">
        <f t="shared" si="74"/>
        <v>33929.193059213459</v>
      </c>
      <c r="BG14" s="36">
        <f t="shared" si="74"/>
        <v>4052.24167446309</v>
      </c>
      <c r="BH14" s="36">
        <f t="shared" si="74"/>
        <v>11600.336238553748</v>
      </c>
      <c r="BI14" s="36">
        <f t="shared" si="74"/>
        <v>-750.32944987615338</v>
      </c>
      <c r="BJ14" s="36">
        <f t="shared" si="74"/>
        <v>53347.304873746325</v>
      </c>
      <c r="BK14" s="36">
        <f t="shared" si="74"/>
        <v>85694.913816962478</v>
      </c>
      <c r="BL14" s="36">
        <f t="shared" si="74"/>
        <v>14253.111741681467</v>
      </c>
      <c r="BM14" s="36">
        <f t="shared" si="74"/>
        <v>20189.514541635668</v>
      </c>
      <c r="BN14" s="36">
        <f t="shared" si="74"/>
        <v>20060.412126471172</v>
      </c>
      <c r="BO14" s="36">
        <f t="shared" ref="BO14:CT14" si="75">(BO20-BO9)</f>
        <v>-9429.9911431125074</v>
      </c>
      <c r="BP14" s="36">
        <f t="shared" si="75"/>
        <v>-4305.050811447145</v>
      </c>
      <c r="BQ14" s="36">
        <f t="shared" si="75"/>
        <v>13831.483170620137</v>
      </c>
      <c r="BR14" s="36">
        <f t="shared" si="75"/>
        <v>11164.167080419604</v>
      </c>
      <c r="BS14" s="36">
        <f t="shared" si="75"/>
        <v>15517.505836123688</v>
      </c>
      <c r="BT14" s="36">
        <f t="shared" si="75"/>
        <v>730.14912685911986</v>
      </c>
      <c r="BU14" s="36">
        <f t="shared" si="75"/>
        <v>13017.346624097991</v>
      </c>
      <c r="BV14" s="36">
        <f t="shared" si="75"/>
        <v>43833.509471745085</v>
      </c>
      <c r="BW14" s="36">
        <f t="shared" si="75"/>
        <v>55940.800870495208</v>
      </c>
      <c r="BX14" s="36">
        <f t="shared" si="75"/>
        <v>37652.542493367568</v>
      </c>
      <c r="BY14" s="36">
        <f t="shared" si="75"/>
        <v>39501.8084794725</v>
      </c>
      <c r="BZ14" s="36">
        <f t="shared" si="75"/>
        <v>-360.35019078321056</v>
      </c>
      <c r="CA14" s="36">
        <f t="shared" si="75"/>
        <v>-11733.188413565018</v>
      </c>
      <c r="CB14" s="36">
        <f t="shared" si="75"/>
        <v>-4758.6746334415802</v>
      </c>
      <c r="CC14" s="36">
        <f t="shared" si="75"/>
        <v>3110.2676084242412</v>
      </c>
      <c r="CD14" s="36">
        <f t="shared" si="75"/>
        <v>10435.006706845481</v>
      </c>
      <c r="CE14" s="36">
        <f t="shared" si="75"/>
        <v>-13599.200596525188</v>
      </c>
      <c r="CF14" s="36">
        <f t="shared" si="75"/>
        <v>-1829.0050682063738</v>
      </c>
      <c r="CG14" s="36">
        <f t="shared" si="75"/>
        <v>31362.480606947414</v>
      </c>
      <c r="CH14" s="36">
        <f t="shared" si="75"/>
        <v>15337.862149119639</v>
      </c>
      <c r="CI14" s="36">
        <f t="shared" si="75"/>
        <v>36673.942489356559</v>
      </c>
      <c r="CJ14" s="36">
        <f t="shared" si="75"/>
        <v>41571.263105196645</v>
      </c>
      <c r="CK14" s="36">
        <f t="shared" si="75"/>
        <v>-8647.5706507237628</v>
      </c>
      <c r="CL14" s="36">
        <f t="shared" si="75"/>
        <v>-38820.215196447971</v>
      </c>
      <c r="CM14" s="36">
        <f t="shared" si="75"/>
        <v>-26354.423942173918</v>
      </c>
      <c r="CN14" s="36">
        <f t="shared" si="75"/>
        <v>-21948.864195684204</v>
      </c>
      <c r="CO14" s="36">
        <f t="shared" si="75"/>
        <v>-39093.499914934684</v>
      </c>
      <c r="CP14" s="36">
        <f t="shared" si="75"/>
        <v>-11130.727985313133</v>
      </c>
      <c r="CQ14" s="36">
        <f t="shared" si="75"/>
        <v>-22955.899096253823</v>
      </c>
      <c r="CR14" s="36">
        <f t="shared" si="75"/>
        <v>485.10511334656621</v>
      </c>
      <c r="CS14" s="36">
        <f t="shared" si="75"/>
        <v>32548.074737339048</v>
      </c>
      <c r="CT14" s="36">
        <f t="shared" si="75"/>
        <v>-11963.726491959416</v>
      </c>
      <c r="CU14" s="36">
        <f t="shared" ref="CU14:ED14" si="76">(CU20-CU9)</f>
        <v>41743.040237052337</v>
      </c>
      <c r="CV14" s="36">
        <f t="shared" si="76"/>
        <v>29378.011288973823</v>
      </c>
      <c r="CW14" s="36">
        <f t="shared" si="76"/>
        <v>776.58558808721136</v>
      </c>
      <c r="CX14" s="36">
        <f t="shared" si="76"/>
        <v>-37953.697618972365</v>
      </c>
      <c r="CY14" s="36">
        <f t="shared" si="76"/>
        <v>-40616.967805178982</v>
      </c>
      <c r="CZ14" s="36">
        <f t="shared" si="76"/>
        <v>-48866.993439742771</v>
      </c>
      <c r="DA14" s="36">
        <f t="shared" si="76"/>
        <v>371.43599113318487</v>
      </c>
      <c r="DB14" s="36">
        <f t="shared" si="76"/>
        <v>-32098.690795286151</v>
      </c>
      <c r="DC14" s="36">
        <f t="shared" si="76"/>
        <v>-39418.564349837136</v>
      </c>
      <c r="DD14" s="36">
        <f t="shared" si="76"/>
        <v>-24488.079890214867</v>
      </c>
      <c r="DE14" s="36">
        <f t="shared" si="76"/>
        <v>-12569.071624926146</v>
      </c>
      <c r="DF14" s="36">
        <f t="shared" si="76"/>
        <v>830.73061499948381</v>
      </c>
      <c r="DG14" s="36">
        <f t="shared" si="76"/>
        <v>-3849.8439083707053</v>
      </c>
      <c r="DH14" s="36">
        <f t="shared" si="76"/>
        <v>-47360.908342373732</v>
      </c>
      <c r="DI14" s="36">
        <f t="shared" si="76"/>
        <v>-44184.061058187595</v>
      </c>
      <c r="DJ14" s="36">
        <f t="shared" si="76"/>
        <v>-40105.525479338568</v>
      </c>
      <c r="DK14" s="36">
        <f t="shared" si="76"/>
        <v>-53221.793034387956</v>
      </c>
      <c r="DL14" s="36">
        <f t="shared" si="76"/>
        <v>-66549.223128579615</v>
      </c>
      <c r="DM14" s="36">
        <f t="shared" si="76"/>
        <v>-67595.841138130083</v>
      </c>
      <c r="DN14" s="36">
        <f t="shared" si="76"/>
        <v>-73901.334435596946</v>
      </c>
      <c r="DO14" s="36">
        <f t="shared" si="76"/>
        <v>-60946.808478170802</v>
      </c>
      <c r="DP14" s="36">
        <f t="shared" si="76"/>
        <v>-49200.694773018418</v>
      </c>
      <c r="DQ14" s="36">
        <f t="shared" si="76"/>
        <v>-61992.903946865379</v>
      </c>
      <c r="DR14" s="36">
        <f t="shared" si="76"/>
        <v>-51862.117652799061</v>
      </c>
      <c r="DS14" s="36">
        <f t="shared" si="76"/>
        <v>-40628.977054316085</v>
      </c>
      <c r="DT14" s="36">
        <f t="shared" si="76"/>
        <v>-23115.320139081392</v>
      </c>
      <c r="DU14" s="36">
        <f t="shared" si="76"/>
        <v>-78626.948117743799</v>
      </c>
      <c r="DV14" s="36">
        <f t="shared" si="76"/>
        <v>-79071.103442984197</v>
      </c>
      <c r="DW14" s="36">
        <f t="shared" si="76"/>
        <v>-56360.750873480778</v>
      </c>
      <c r="DX14" s="36">
        <f t="shared" si="76"/>
        <v>-54341.366489443171</v>
      </c>
      <c r="DY14" s="36">
        <f t="shared" si="76"/>
        <v>-56087.982052920066</v>
      </c>
      <c r="DZ14" s="36">
        <f>(DZ20-DZ9)</f>
        <v>-77904.877450198081</v>
      </c>
      <c r="EA14" s="36">
        <f t="shared" si="76"/>
        <v>-44098.212906563916</v>
      </c>
      <c r="EB14" s="36">
        <f t="shared" si="76"/>
        <v>-78735.427382199996</v>
      </c>
      <c r="EC14" s="36">
        <f t="shared" si="76"/>
        <v>-46841.353520607197</v>
      </c>
      <c r="ED14" s="36">
        <f t="shared" si="76"/>
        <v>-23431.357299286115</v>
      </c>
      <c r="EE14" s="36">
        <f t="shared" ref="EE14:FF14" si="77">(EE20-EE9)</f>
        <v>-1136.6788260395988</v>
      </c>
      <c r="EF14" s="36">
        <f t="shared" si="77"/>
        <v>-37961.194198542042</v>
      </c>
      <c r="EG14" s="36">
        <f t="shared" si="77"/>
        <v>-51211.186917330371</v>
      </c>
      <c r="EH14" s="36">
        <f t="shared" si="77"/>
        <v>-60729.557597265986</v>
      </c>
      <c r="EI14" s="36">
        <f t="shared" si="77"/>
        <v>-42765.025047682895</v>
      </c>
      <c r="EJ14" s="36">
        <f t="shared" si="77"/>
        <v>-31781.547809486918</v>
      </c>
      <c r="EK14" s="36">
        <f t="shared" si="77"/>
        <v>-60861.281734903256</v>
      </c>
      <c r="EL14" s="36">
        <f t="shared" si="77"/>
        <v>-93064.598491194251</v>
      </c>
      <c r="EM14" s="157">
        <f t="shared" si="77"/>
        <v>-80555.350590273854</v>
      </c>
      <c r="EN14" s="157">
        <f t="shared" si="77"/>
        <v>-41450.498219628964</v>
      </c>
      <c r="EO14" s="157">
        <f t="shared" si="77"/>
        <v>-80449.473837876139</v>
      </c>
      <c r="EP14" s="176">
        <f t="shared" si="77"/>
        <v>-25576.277971291274</v>
      </c>
      <c r="EQ14" s="176">
        <f t="shared" si="77"/>
        <v>-40301.353225477564</v>
      </c>
      <c r="ER14" s="186">
        <f t="shared" si="77"/>
        <v>-44984.974058646359</v>
      </c>
      <c r="ES14" s="186">
        <f t="shared" si="77"/>
        <v>-9114.0924684330821</v>
      </c>
      <c r="ET14" s="186">
        <f t="shared" si="77"/>
        <v>-52375.115575325006</v>
      </c>
      <c r="EU14" s="186">
        <f t="shared" si="77"/>
        <v>-84623.355023934564</v>
      </c>
      <c r="EV14" s="186">
        <f t="shared" si="77"/>
        <v>-78446.141086465097</v>
      </c>
      <c r="EW14" s="198">
        <f t="shared" si="77"/>
        <v>-76977.145523001032</v>
      </c>
      <c r="EX14" s="198">
        <f t="shared" si="77"/>
        <v>-84973.875552699232</v>
      </c>
      <c r="EY14" s="198">
        <f t="shared" si="77"/>
        <v>-50804.725703586708</v>
      </c>
      <c r="EZ14" s="198">
        <f t="shared" si="77"/>
        <v>-35074.040782914322</v>
      </c>
      <c r="FA14" s="211">
        <f t="shared" si="77"/>
        <v>-69789.523010068806</v>
      </c>
      <c r="FB14" s="211">
        <f t="shared" si="77"/>
        <v>-33244.847637590545</v>
      </c>
      <c r="FC14" s="221">
        <f t="shared" si="77"/>
        <v>74363.704365254904</v>
      </c>
      <c r="FD14" s="221">
        <f t="shared" si="77"/>
        <v>6611.7267322826665</v>
      </c>
      <c r="FE14" s="233">
        <f t="shared" si="77"/>
        <v>-9773.2892018077255</v>
      </c>
      <c r="FF14" s="233">
        <f t="shared" si="77"/>
        <v>1968.8063993542455</v>
      </c>
      <c r="FG14" s="233">
        <f t="shared" ref="FG14:FH14" si="78">(FG20-FG9)</f>
        <v>-32595.89282315757</v>
      </c>
      <c r="FH14" s="233">
        <f t="shared" si="78"/>
        <v>-35604.82798279947</v>
      </c>
      <c r="FI14" s="233">
        <f t="shared" ref="FI14:FJ14" si="79">(FI20-FI9)</f>
        <v>3647.1650375277386</v>
      </c>
      <c r="FJ14" s="233">
        <f t="shared" si="79"/>
        <v>-5569.7384727539611</v>
      </c>
      <c r="FK14" s="36">
        <f t="shared" ref="FK14" si="80">(FK20-FK9)</f>
        <v>-48452.70421575525</v>
      </c>
      <c r="FL14" s="36">
        <f t="shared" ref="FL14:FN14" si="81">(FL20-FL9)</f>
        <v>33589.818076232157</v>
      </c>
      <c r="FM14" s="36">
        <f t="shared" si="81"/>
        <v>-19510.757997438894</v>
      </c>
      <c r="FN14" s="233">
        <f t="shared" si="81"/>
        <v>-21272.495929490833</v>
      </c>
      <c r="FO14" s="36">
        <f t="shared" ref="FO14:FP14" si="82">(FO20-FO9)</f>
        <v>-14348.787931689061</v>
      </c>
      <c r="FP14" s="36">
        <f t="shared" si="82"/>
        <v>2600.6017061669845</v>
      </c>
      <c r="FQ14" s="233">
        <f t="shared" ref="FQ14:FR14" si="83">(FQ20-FQ9)</f>
        <v>33706.994867830246</v>
      </c>
      <c r="FR14" s="36">
        <f t="shared" si="83"/>
        <v>23777.383796656679</v>
      </c>
      <c r="FS14" s="36">
        <f t="shared" ref="FS14:FT14" si="84">(FS20-FS9)</f>
        <v>-1189.4159722719342</v>
      </c>
      <c r="FT14" s="36">
        <f t="shared" si="84"/>
        <v>4840.4358604566078</v>
      </c>
      <c r="FU14" s="36">
        <f t="shared" ref="FU14:FV14" si="85">(FU20-FU9)</f>
        <v>-1629.3418720195768</v>
      </c>
      <c r="FV14" s="36">
        <f t="shared" si="85"/>
        <v>-32527.178604728542</v>
      </c>
      <c r="FW14" s="36">
        <f t="shared" ref="FW14:FX14" si="86">(FW20-FW9)</f>
        <v>33395.925916819018</v>
      </c>
      <c r="FX14" s="36">
        <f t="shared" si="86"/>
        <v>-69106.549368178763</v>
      </c>
      <c r="FY14" s="257">
        <f t="shared" ref="FY14:GA14" si="87">(FY20-FY9)</f>
        <v>21166.666666666628</v>
      </c>
      <c r="FZ14" s="281">
        <f t="shared" ref="FZ14" si="88">(FZ20-FZ9)</f>
        <v>41838.709677419392</v>
      </c>
      <c r="GA14" s="281">
        <f t="shared" si="87"/>
        <v>38976.372554435278</v>
      </c>
      <c r="GB14" s="281">
        <f t="shared" ref="GB14:GC14" si="89">(GB20-GB9)</f>
        <v>70836.26466061169</v>
      </c>
      <c r="GC14" s="281">
        <f t="shared" si="89"/>
        <v>28405.336736616562</v>
      </c>
      <c r="GD14" s="281">
        <f t="shared" ref="GD14:GE14" si="90">(GD20-GD9)</f>
        <v>-6774.6745962236309</v>
      </c>
      <c r="GE14" s="281">
        <f t="shared" si="90"/>
        <v>-26018.923670327</v>
      </c>
      <c r="GF14" s="281">
        <f t="shared" ref="GF14" si="91">(GF20-GF9)</f>
        <v>-12182.390516302752</v>
      </c>
      <c r="GG14" s="281">
        <f t="shared" ref="GG14:GH14" si="92">(GG20-GG9)</f>
        <v>-21158.923180575017</v>
      </c>
      <c r="GH14" s="281">
        <f t="shared" si="92"/>
        <v>-28178.544381857442</v>
      </c>
      <c r="GI14" s="281">
        <f t="shared" ref="GI14" si="93">(GI20-GI9)</f>
        <v>-34685.852201513597</v>
      </c>
      <c r="GJ14" s="281">
        <f t="shared" ref="GJ14:GK14" si="94">(GJ20-GJ9)</f>
        <v>-26693.889024297823</v>
      </c>
      <c r="GK14" s="281">
        <f t="shared" si="94"/>
        <v>-3366.3159505646909</v>
      </c>
      <c r="GL14" s="281">
        <f t="shared" ref="GL14" si="95">(GL20-GL9)</f>
        <v>9666.5553931171889</v>
      </c>
    </row>
    <row r="15" spans="1:194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96">O14-C14</f>
        <v>-55489.351379615662</v>
      </c>
      <c r="P15" s="36">
        <f t="shared" si="96"/>
        <v>-20534.377255215106</v>
      </c>
      <c r="Q15" s="36">
        <f t="shared" si="96"/>
        <v>1708.7418207892042</v>
      </c>
      <c r="R15" s="36">
        <f t="shared" si="96"/>
        <v>-20811.406712063297</v>
      </c>
      <c r="S15" s="36">
        <f t="shared" si="96"/>
        <v>8923.4663031574164</v>
      </c>
      <c r="T15" s="36">
        <f t="shared" si="96"/>
        <v>-32036.261999198061</v>
      </c>
      <c r="U15" s="36">
        <f t="shared" si="96"/>
        <v>10739.460950376611</v>
      </c>
      <c r="V15" s="36">
        <f t="shared" si="96"/>
        <v>-10381.082146658824</v>
      </c>
      <c r="W15" s="36">
        <f t="shared" si="96"/>
        <v>-5313.3244224776863</v>
      </c>
      <c r="X15" s="36">
        <f t="shared" si="96"/>
        <v>16502.616083857196</v>
      </c>
      <c r="Y15" s="36">
        <f t="shared" si="96"/>
        <v>1061.0707794816699</v>
      </c>
      <c r="Z15" s="36">
        <f t="shared" si="96"/>
        <v>-41615.678939428151</v>
      </c>
      <c r="AA15" s="36">
        <f t="shared" si="96"/>
        <v>33828.025770356937</v>
      </c>
      <c r="AB15" s="36">
        <f t="shared" si="96"/>
        <v>130119.04649769922</v>
      </c>
      <c r="AC15" s="36">
        <f t="shared" si="96"/>
        <v>-42397.260710334114</v>
      </c>
      <c r="AD15" s="36">
        <f t="shared" si="96"/>
        <v>76919.166987399251</v>
      </c>
      <c r="AE15" s="36">
        <f t="shared" si="96"/>
        <v>35279.758342152811</v>
      </c>
      <c r="AF15" s="36">
        <f t="shared" si="96"/>
        <v>44285.906635265565</v>
      </c>
      <c r="AG15" s="36">
        <f t="shared" si="96"/>
        <v>33860.610237057146</v>
      </c>
      <c r="AH15" s="36">
        <f t="shared" si="96"/>
        <v>10634.92753264631</v>
      </c>
      <c r="AI15" s="36">
        <f t="shared" si="96"/>
        <v>48685.593350405397</v>
      </c>
      <c r="AJ15" s="36">
        <f t="shared" si="96"/>
        <v>23828.543939606432</v>
      </c>
      <c r="AK15" s="36">
        <f t="shared" si="96"/>
        <v>39185.068962697813</v>
      </c>
      <c r="AL15" s="36">
        <f t="shared" si="96"/>
        <v>45280.221355288872</v>
      </c>
      <c r="AM15" s="36">
        <f t="shared" si="96"/>
        <v>23317.661444080208</v>
      </c>
      <c r="AN15" s="36">
        <f t="shared" si="96"/>
        <v>-93630.470283626724</v>
      </c>
      <c r="AO15" s="36">
        <f t="shared" si="96"/>
        <v>61628.679957984743</v>
      </c>
      <c r="AP15" s="36">
        <f t="shared" si="96"/>
        <v>-31711.478642598348</v>
      </c>
      <c r="AQ15" s="36">
        <f t="shared" si="96"/>
        <v>-13261.289250309434</v>
      </c>
      <c r="AR15" s="36">
        <f t="shared" si="96"/>
        <v>20263.237507440528</v>
      </c>
      <c r="AS15" s="36">
        <f t="shared" si="96"/>
        <v>10353.460144196986</v>
      </c>
      <c r="AT15" s="36">
        <f t="shared" si="96"/>
        <v>1248.2165725860395</v>
      </c>
      <c r="AU15" s="36">
        <f t="shared" ref="AU15:BZ15" si="97">AU14-AI14</f>
        <v>-4244.9986363979115</v>
      </c>
      <c r="AV15" s="36">
        <f t="shared" si="97"/>
        <v>26545.025614751474</v>
      </c>
      <c r="AW15" s="36">
        <f t="shared" si="97"/>
        <v>13602.433210110554</v>
      </c>
      <c r="AX15" s="36">
        <f t="shared" si="97"/>
        <v>-1524.7816169705184</v>
      </c>
      <c r="AY15" s="36">
        <f t="shared" si="97"/>
        <v>12476.900192486326</v>
      </c>
      <c r="AZ15" s="36">
        <f t="shared" si="97"/>
        <v>-30105.116885071184</v>
      </c>
      <c r="BA15" s="36">
        <f t="shared" si="97"/>
        <v>-44288.154949460062</v>
      </c>
      <c r="BB15" s="36">
        <f t="shared" si="97"/>
        <v>-1156.62952719655</v>
      </c>
      <c r="BC15" s="36">
        <f t="shared" si="97"/>
        <v>11473.681203857035</v>
      </c>
      <c r="BD15" s="36">
        <f t="shared" si="97"/>
        <v>12235.157164058735</v>
      </c>
      <c r="BE15" s="36">
        <f t="shared" si="97"/>
        <v>-15012.500620060891</v>
      </c>
      <c r="BF15" s="36">
        <f t="shared" si="97"/>
        <v>30998.339845493814</v>
      </c>
      <c r="BG15" s="36">
        <f t="shared" si="97"/>
        <v>-29855.064281572792</v>
      </c>
      <c r="BH15" s="36">
        <f t="shared" si="97"/>
        <v>-20011.643396369356</v>
      </c>
      <c r="BI15" s="36">
        <f t="shared" si="97"/>
        <v>-40032.30166271815</v>
      </c>
      <c r="BJ15" s="36">
        <f t="shared" si="97"/>
        <v>14833.952535664343</v>
      </c>
      <c r="BK15" s="36">
        <f t="shared" si="97"/>
        <v>23484.29433456916</v>
      </c>
      <c r="BL15" s="36">
        <f t="shared" si="97"/>
        <v>-1670.0881425296247</v>
      </c>
      <c r="BM15" s="36">
        <f t="shared" si="97"/>
        <v>17261.436825700657</v>
      </c>
      <c r="BN15" s="36">
        <f t="shared" si="97"/>
        <v>14505.00385168608</v>
      </c>
      <c r="BO15" s="36">
        <f t="shared" si="97"/>
        <v>-15609.461124090536</v>
      </c>
      <c r="BP15" s="36">
        <f t="shared" si="97"/>
        <v>-50661.675652186008</v>
      </c>
      <c r="BQ15" s="36">
        <f t="shared" si="97"/>
        <v>9487.2773255570501</v>
      </c>
      <c r="BR15" s="36">
        <f t="shared" si="97"/>
        <v>-22765.025978793856</v>
      </c>
      <c r="BS15" s="36">
        <f t="shared" si="97"/>
        <v>11465.264161660598</v>
      </c>
      <c r="BT15" s="36">
        <f t="shared" si="97"/>
        <v>-10870.187111694628</v>
      </c>
      <c r="BU15" s="36">
        <f t="shared" si="97"/>
        <v>13767.676073974144</v>
      </c>
      <c r="BV15" s="36">
        <f t="shared" si="97"/>
        <v>-9513.7954020012403</v>
      </c>
      <c r="BW15" s="36">
        <f t="shared" si="97"/>
        <v>-29754.11294646727</v>
      </c>
      <c r="BX15" s="36">
        <f t="shared" si="97"/>
        <v>23399.430751686101</v>
      </c>
      <c r="BY15" s="36">
        <f t="shared" si="97"/>
        <v>19312.293937836832</v>
      </c>
      <c r="BZ15" s="36">
        <f t="shared" si="97"/>
        <v>-20420.762317254383</v>
      </c>
      <c r="CA15" s="36">
        <f t="shared" ref="CA15:DF15" si="98">CA14-BO14</f>
        <v>-2303.1972704525106</v>
      </c>
      <c r="CB15" s="36">
        <f t="shared" si="98"/>
        <v>-453.62382199443527</v>
      </c>
      <c r="CC15" s="36">
        <f t="shared" si="98"/>
        <v>-10721.215562195895</v>
      </c>
      <c r="CD15" s="36">
        <f t="shared" si="98"/>
        <v>-729.16037357412279</v>
      </c>
      <c r="CE15" s="36">
        <f t="shared" si="98"/>
        <v>-29116.706432648876</v>
      </c>
      <c r="CF15" s="36">
        <f t="shared" si="98"/>
        <v>-2559.1541950654937</v>
      </c>
      <c r="CG15" s="36">
        <f t="shared" si="98"/>
        <v>18345.133982849424</v>
      </c>
      <c r="CH15" s="36">
        <f t="shared" si="98"/>
        <v>-28495.647322625446</v>
      </c>
      <c r="CI15" s="36">
        <f t="shared" si="98"/>
        <v>-19266.858381138649</v>
      </c>
      <c r="CJ15" s="36">
        <f t="shared" si="98"/>
        <v>3918.7206118290778</v>
      </c>
      <c r="CK15" s="36">
        <f t="shared" si="98"/>
        <v>-48149.379130196263</v>
      </c>
      <c r="CL15" s="36">
        <f t="shared" si="98"/>
        <v>-38459.86500566476</v>
      </c>
      <c r="CM15" s="36">
        <f t="shared" si="98"/>
        <v>-14621.2355286089</v>
      </c>
      <c r="CN15" s="36">
        <f t="shared" si="98"/>
        <v>-17190.189562242624</v>
      </c>
      <c r="CO15" s="36">
        <f t="shared" si="98"/>
        <v>-42203.767523358925</v>
      </c>
      <c r="CP15" s="36">
        <f t="shared" si="98"/>
        <v>-21565.734692158614</v>
      </c>
      <c r="CQ15" s="36">
        <f t="shared" si="98"/>
        <v>-9356.6984997286345</v>
      </c>
      <c r="CR15" s="36">
        <f t="shared" si="98"/>
        <v>2314.11018155294</v>
      </c>
      <c r="CS15" s="36">
        <f t="shared" si="98"/>
        <v>1185.5941303916334</v>
      </c>
      <c r="CT15" s="36">
        <f t="shared" si="98"/>
        <v>-27301.588641079055</v>
      </c>
      <c r="CU15" s="36">
        <f t="shared" si="98"/>
        <v>5069.0977476957778</v>
      </c>
      <c r="CV15" s="36">
        <f t="shared" si="98"/>
        <v>-12193.251816222823</v>
      </c>
      <c r="CW15" s="36">
        <f t="shared" si="98"/>
        <v>9424.1562388109742</v>
      </c>
      <c r="CX15" s="36">
        <f t="shared" si="98"/>
        <v>866.51757747560623</v>
      </c>
      <c r="CY15" s="36">
        <f t="shared" si="98"/>
        <v>-14262.543863005063</v>
      </c>
      <c r="CZ15" s="36">
        <f t="shared" si="98"/>
        <v>-26918.129244058568</v>
      </c>
      <c r="DA15" s="36">
        <f t="shared" si="98"/>
        <v>39464.935906067869</v>
      </c>
      <c r="DB15" s="36">
        <f t="shared" si="98"/>
        <v>-20967.962809973018</v>
      </c>
      <c r="DC15" s="36">
        <f t="shared" si="98"/>
        <v>-16462.665253583313</v>
      </c>
      <c r="DD15" s="36">
        <f t="shared" si="98"/>
        <v>-24973.185003561433</v>
      </c>
      <c r="DE15" s="36">
        <f t="shared" si="98"/>
        <v>-45117.146362265194</v>
      </c>
      <c r="DF15" s="36">
        <f t="shared" si="98"/>
        <v>12794.4571069589</v>
      </c>
      <c r="DG15" s="36">
        <f t="shared" ref="DG15:ED15" si="99">DG14-CU14</f>
        <v>-45592.884145423042</v>
      </c>
      <c r="DH15" s="36">
        <f t="shared" si="99"/>
        <v>-76738.919631347555</v>
      </c>
      <c r="DI15" s="36">
        <f t="shared" si="99"/>
        <v>-44960.646646274807</v>
      </c>
      <c r="DJ15" s="36">
        <f t="shared" si="99"/>
        <v>-2151.8278603662038</v>
      </c>
      <c r="DK15" s="36">
        <f t="shared" si="99"/>
        <v>-12604.825229208975</v>
      </c>
      <c r="DL15" s="36">
        <f t="shared" si="99"/>
        <v>-17682.229688836844</v>
      </c>
      <c r="DM15" s="36">
        <f t="shared" si="99"/>
        <v>-67967.277129263268</v>
      </c>
      <c r="DN15" s="36">
        <f t="shared" si="99"/>
        <v>-41802.643640310795</v>
      </c>
      <c r="DO15" s="36">
        <f t="shared" si="99"/>
        <v>-21528.244128333667</v>
      </c>
      <c r="DP15" s="36">
        <f t="shared" si="99"/>
        <v>-24712.614882803551</v>
      </c>
      <c r="DQ15" s="36">
        <f t="shared" si="99"/>
        <v>-49423.832321939233</v>
      </c>
      <c r="DR15" s="36">
        <f t="shared" si="99"/>
        <v>-52692.848267798545</v>
      </c>
      <c r="DS15" s="36">
        <f t="shared" si="99"/>
        <v>-36779.13314594538</v>
      </c>
      <c r="DT15" s="36">
        <f t="shared" si="99"/>
        <v>24245.58820329234</v>
      </c>
      <c r="DU15" s="36">
        <f t="shared" si="99"/>
        <v>-34442.887059556204</v>
      </c>
      <c r="DV15" s="36">
        <f t="shared" si="99"/>
        <v>-38965.577963645628</v>
      </c>
      <c r="DW15" s="36">
        <f t="shared" si="99"/>
        <v>-3138.9578390928218</v>
      </c>
      <c r="DX15" s="36">
        <f t="shared" si="99"/>
        <v>12207.856639136444</v>
      </c>
      <c r="DY15" s="36">
        <f t="shared" si="99"/>
        <v>11507.859085210017</v>
      </c>
      <c r="DZ15" s="36">
        <f t="shared" si="99"/>
        <v>-4003.5430146011349</v>
      </c>
      <c r="EA15" s="36">
        <f t="shared" si="99"/>
        <v>16848.595571606886</v>
      </c>
      <c r="EB15" s="36">
        <f t="shared" si="99"/>
        <v>-29534.732609181578</v>
      </c>
      <c r="EC15" s="36">
        <f t="shared" si="99"/>
        <v>15151.550426258182</v>
      </c>
      <c r="ED15" s="36">
        <f t="shared" si="99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00">EH14-DV14</f>
        <v>18341.54584571821</v>
      </c>
      <c r="EI15" s="36">
        <f t="shared" si="100"/>
        <v>13595.725825797883</v>
      </c>
      <c r="EJ15" s="36">
        <f t="shared" si="100"/>
        <v>22559.818679956254</v>
      </c>
      <c r="EK15" s="36">
        <f t="shared" si="100"/>
        <v>-4773.2996819831897</v>
      </c>
      <c r="EL15" s="36">
        <f t="shared" si="100"/>
        <v>-15159.72104099617</v>
      </c>
      <c r="EM15" s="157">
        <f t="shared" si="100"/>
        <v>-36457.137683709938</v>
      </c>
      <c r="EN15" s="157">
        <f t="shared" si="100"/>
        <v>37284.929162571032</v>
      </c>
      <c r="EO15" s="157">
        <f t="shared" si="100"/>
        <v>-33608.120317268942</v>
      </c>
      <c r="EP15" s="176">
        <f t="shared" si="100"/>
        <v>-2144.9206720051588</v>
      </c>
      <c r="EQ15" s="176">
        <f t="shared" si="100"/>
        <v>-39164.674399437965</v>
      </c>
      <c r="ER15" s="186">
        <f t="shared" si="100"/>
        <v>-7023.7798601043178</v>
      </c>
      <c r="ES15" s="186">
        <f t="shared" si="100"/>
        <v>42097.094448897289</v>
      </c>
      <c r="ET15" s="186">
        <f t="shared" si="100"/>
        <v>8354.4420219409803</v>
      </c>
      <c r="EU15" s="186">
        <f t="shared" si="100"/>
        <v>-41858.329976251669</v>
      </c>
      <c r="EV15" s="186">
        <f t="shared" si="100"/>
        <v>-46664.593276978179</v>
      </c>
      <c r="EW15" s="198">
        <f t="shared" si="100"/>
        <v>-16115.863788097777</v>
      </c>
      <c r="EX15" s="198">
        <f t="shared" si="100"/>
        <v>8090.7229384950188</v>
      </c>
      <c r="EY15" s="198">
        <f t="shared" si="100"/>
        <v>29750.624886687146</v>
      </c>
      <c r="EZ15" s="198">
        <f t="shared" si="100"/>
        <v>6376.4574367146415</v>
      </c>
      <c r="FA15" s="211">
        <f t="shared" si="100"/>
        <v>10659.950827807334</v>
      </c>
      <c r="FB15" s="211">
        <f t="shared" si="100"/>
        <v>-7668.5696662992705</v>
      </c>
      <c r="FC15" s="221">
        <f t="shared" si="100"/>
        <v>114665.05759073247</v>
      </c>
      <c r="FD15" s="221">
        <f t="shared" si="100"/>
        <v>51596.700790929026</v>
      </c>
      <c r="FE15" s="233">
        <f t="shared" si="100"/>
        <v>-659.19673337464337</v>
      </c>
      <c r="FF15" s="233">
        <f t="shared" si="100"/>
        <v>54343.921974679251</v>
      </c>
      <c r="FG15" s="233">
        <f t="shared" si="100"/>
        <v>52027.462200776994</v>
      </c>
      <c r="FH15" s="233">
        <f t="shared" si="100"/>
        <v>42841.313103665627</v>
      </c>
      <c r="FI15" s="233">
        <f t="shared" si="100"/>
        <v>80624.310560528771</v>
      </c>
      <c r="FJ15" s="233">
        <f t="shared" si="100"/>
        <v>79404.137079945271</v>
      </c>
      <c r="FK15" s="36">
        <f t="shared" si="100"/>
        <v>2352.0214878314582</v>
      </c>
      <c r="FL15" s="36">
        <f t="shared" si="100"/>
        <v>68663.85885914648</v>
      </c>
      <c r="FM15" s="36">
        <f t="shared" si="100"/>
        <v>50278.765012629912</v>
      </c>
      <c r="FN15" s="233">
        <f t="shared" ref="FN15:GI15" si="101">FN14-FB14</f>
        <v>11972.351708099712</v>
      </c>
      <c r="FO15" s="36">
        <f t="shared" ref="FO15:FZ15" si="102">FO14-FC14</f>
        <v>-88712.492296943965</v>
      </c>
      <c r="FP15" s="36">
        <f t="shared" si="101"/>
        <v>-4011.125026115682</v>
      </c>
      <c r="FQ15" s="233">
        <f t="shared" si="101"/>
        <v>43480.284069637972</v>
      </c>
      <c r="FR15" s="36">
        <f t="shared" si="101"/>
        <v>21808.577397302433</v>
      </c>
      <c r="FS15" s="36">
        <f t="shared" si="101"/>
        <v>31406.476850885636</v>
      </c>
      <c r="FT15" s="36">
        <f t="shared" si="101"/>
        <v>40445.263843256078</v>
      </c>
      <c r="FU15" s="36">
        <f t="shared" si="101"/>
        <v>-5276.5069095473154</v>
      </c>
      <c r="FV15" s="36">
        <f t="shared" si="101"/>
        <v>-26957.440131974581</v>
      </c>
      <c r="FW15" s="36">
        <f t="shared" si="101"/>
        <v>81848.630132574268</v>
      </c>
      <c r="FX15" s="36">
        <f t="shared" si="101"/>
        <v>-102696.36744441092</v>
      </c>
      <c r="FY15" s="257">
        <f t="shared" si="101"/>
        <v>40677.424664105522</v>
      </c>
      <c r="FZ15" s="281">
        <f t="shared" si="102"/>
        <v>63111.205606910225</v>
      </c>
      <c r="GA15" s="281">
        <f t="shared" si="101"/>
        <v>53325.16048612434</v>
      </c>
      <c r="GB15" s="281">
        <f t="shared" si="101"/>
        <v>68235.662954444706</v>
      </c>
      <c r="GC15" s="281">
        <f t="shared" si="101"/>
        <v>-5301.6581312136841</v>
      </c>
      <c r="GD15" s="281">
        <f t="shared" si="101"/>
        <v>-30552.05839288031</v>
      </c>
      <c r="GE15" s="281">
        <f t="shared" si="101"/>
        <v>-24829.507698055066</v>
      </c>
      <c r="GF15" s="281">
        <f t="shared" si="101"/>
        <v>-17022.82637675936</v>
      </c>
      <c r="GG15" s="281">
        <f t="shared" si="101"/>
        <v>-19529.58130855544</v>
      </c>
      <c r="GH15" s="281">
        <f t="shared" si="101"/>
        <v>4348.6342228711001</v>
      </c>
      <c r="GI15" s="281">
        <f t="shared" si="101"/>
        <v>-68081.778118332615</v>
      </c>
      <c r="GJ15" s="281">
        <f t="shared" ref="GJ15:GL15" si="103">GJ14-FX14</f>
        <v>42412.66034388094</v>
      </c>
      <c r="GK15" s="281">
        <f t="shared" ref="GK15" si="104">GK14-FY14</f>
        <v>-24532.982617231319</v>
      </c>
      <c r="GL15" s="281">
        <f t="shared" si="103"/>
        <v>-32172.154284302203</v>
      </c>
    </row>
    <row r="16" spans="1:194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05">BK14-AVERAGE(C14,O14,AA14,AM14,AY14)</f>
        <v>49889.751387225988</v>
      </c>
      <c r="BL16" s="36">
        <f t="shared" si="105"/>
        <v>-33991.72067272594</v>
      </c>
      <c r="BM16" s="36">
        <f t="shared" si="105"/>
        <v>2190.9649209476484</v>
      </c>
      <c r="BN16" s="36">
        <f t="shared" si="105"/>
        <v>21158.198496916873</v>
      </c>
      <c r="BO16" s="36">
        <f t="shared" si="105"/>
        <v>1509.3068863020399</v>
      </c>
      <c r="BP16" s="36">
        <f t="shared" si="105"/>
        <v>-17408.497162208088</v>
      </c>
      <c r="BQ16" s="36">
        <f t="shared" si="105"/>
        <v>19381.489200924709</v>
      </c>
      <c r="BR16" s="36">
        <f t="shared" si="105"/>
        <v>4960.3304248795785</v>
      </c>
      <c r="BS16" s="36">
        <f t="shared" si="105"/>
        <v>3445.7860102302402</v>
      </c>
      <c r="BT16" s="36">
        <f t="shared" si="105"/>
        <v>1879.4543326747837</v>
      </c>
      <c r="BU16" s="36">
        <f t="shared" si="105"/>
        <v>5789.536410841416</v>
      </c>
      <c r="BV16" s="36">
        <f t="shared" si="105"/>
        <v>11227.45041057784</v>
      </c>
      <c r="BW16" s="36">
        <f t="shared" si="105"/>
        <v>12612.132368383325</v>
      </c>
      <c r="BX16" s="36">
        <f t="shared" si="105"/>
        <v>-7428.0887072911573</v>
      </c>
      <c r="BY16" s="36">
        <f t="shared" si="105"/>
        <v>22720.570269848395</v>
      </c>
      <c r="BZ16" s="36">
        <f t="shared" si="105"/>
        <v>-6811.4950117829376</v>
      </c>
      <c r="CA16" s="36">
        <f t="shared" si="105"/>
        <v>-6155.1214791039292</v>
      </c>
      <c r="CB16" s="36">
        <f t="shared" si="105"/>
        <v>-16679.393715278675</v>
      </c>
      <c r="CC16" s="36">
        <f t="shared" si="105"/>
        <v>-1225.3879686965665</v>
      </c>
      <c r="CD16" s="36">
        <f t="shared" si="105"/>
        <v>2284.0948862507594</v>
      </c>
      <c r="CE16" s="36">
        <f t="shared" si="105"/>
        <v>-29818.414456742157</v>
      </c>
      <c r="CF16" s="36">
        <f t="shared" si="105"/>
        <v>-7878.5708884209334</v>
      </c>
      <c r="CG16" s="36">
        <f t="shared" si="105"/>
        <v>18617.880920981632</v>
      </c>
      <c r="CH16" s="36">
        <f t="shared" si="105"/>
        <v>-18760.180498558264</v>
      </c>
      <c r="CI16" s="36">
        <f t="shared" si="105"/>
        <v>-19325.279771760397</v>
      </c>
      <c r="CJ16" s="36">
        <f t="shared" si="105"/>
        <v>-9131.9284830936376</v>
      </c>
      <c r="CK16" s="36">
        <f t="shared" si="105"/>
        <v>-27732.207872693478</v>
      </c>
      <c r="CL16" s="36">
        <f t="shared" si="105"/>
        <v>-52898.420087854909</v>
      </c>
      <c r="CM16" s="36">
        <f t="shared" si="105"/>
        <v>-23892.255387944304</v>
      </c>
      <c r="CN16" s="36">
        <f t="shared" si="105"/>
        <v>-39003.383644038178</v>
      </c>
      <c r="CO16" s="36">
        <f t="shared" si="105"/>
        <v>-49022.681796966368</v>
      </c>
      <c r="CP16" s="36">
        <f t="shared" si="105"/>
        <v>-23159.099325579493</v>
      </c>
      <c r="CQ16" s="36">
        <f t="shared" ref="CQ16:DV16" si="106">CQ14-AVERAGE(AI14,AU14,BG14,BS14,CE14)</f>
        <v>-38561.930588760079</v>
      </c>
      <c r="CR16" s="36">
        <f t="shared" si="106"/>
        <v>-8950.9776771136785</v>
      </c>
      <c r="CS16" s="36">
        <f t="shared" si="106"/>
        <v>10829.872937990509</v>
      </c>
      <c r="CT16" s="36">
        <f t="shared" si="106"/>
        <v>-50177.759049508524</v>
      </c>
      <c r="CU16" s="36">
        <f t="shared" si="106"/>
        <v>-16307.758952770571</v>
      </c>
      <c r="CV16" s="36">
        <f t="shared" si="106"/>
        <v>-1707.6755097739879</v>
      </c>
      <c r="CW16" s="36">
        <f t="shared" si="106"/>
        <v>-19461.026962255688</v>
      </c>
      <c r="CX16" s="36">
        <f t="shared" si="106"/>
        <v>-36583.156182173712</v>
      </c>
      <c r="CY16" s="36">
        <f t="shared" si="106"/>
        <v>-31290.498857028499</v>
      </c>
      <c r="CZ16" s="36">
        <f t="shared" si="106"/>
        <v>-58760.094015111987</v>
      </c>
      <c r="DA16" s="36">
        <f t="shared" si="106"/>
        <v>61.603356273833185</v>
      </c>
      <c r="DB16" s="36">
        <f t="shared" si="106"/>
        <v>-41564.389210263165</v>
      </c>
      <c r="DC16" s="36">
        <f t="shared" si="106"/>
        <v>-42802.955104605862</v>
      </c>
      <c r="DD16" s="36">
        <f t="shared" si="106"/>
        <v>-33007.792899310101</v>
      </c>
      <c r="DE16" s="36">
        <f t="shared" si="106"/>
        <v>-35660.980571196204</v>
      </c>
      <c r="DF16" s="36">
        <f t="shared" si="106"/>
        <v>-26982.929853147238</v>
      </c>
      <c r="DG16" s="36">
        <f t="shared" si="106"/>
        <v>-60302.507287622684</v>
      </c>
      <c r="DH16" s="36">
        <f t="shared" si="106"/>
        <v>-75116.534045059845</v>
      </c>
      <c r="DI16" s="36">
        <f t="shared" si="106"/>
        <v>-55133.744193068924</v>
      </c>
      <c r="DJ16" s="36">
        <f t="shared" si="106"/>
        <v>-29801.836958349111</v>
      </c>
      <c r="DK16" s="36">
        <f t="shared" si="106"/>
        <v>-36830.772769777475</v>
      </c>
      <c r="DL16" s="36">
        <f t="shared" si="106"/>
        <v>-59844.631480664248</v>
      </c>
      <c r="DM16" s="36">
        <f t="shared" si="106"/>
        <v>-64108.619678191273</v>
      </c>
      <c r="DN16" s="36">
        <f t="shared" si="106"/>
        <v>-76361.124048772792</v>
      </c>
      <c r="DO16" s="36">
        <f t="shared" si="106"/>
        <v>-49666.02517176493</v>
      </c>
      <c r="DP16" s="36">
        <f t="shared" si="106"/>
        <v>-46500.395877086055</v>
      </c>
      <c r="DQ16" s="36">
        <f t="shared" si="106"/>
        <v>-74714.604125581813</v>
      </c>
      <c r="DR16" s="36">
        <f t="shared" si="106"/>
        <v>-72139.253776329278</v>
      </c>
      <c r="DS16" s="36">
        <f t="shared" si="106"/>
        <v>-83869.54775541526</v>
      </c>
      <c r="DT16" s="36">
        <f t="shared" si="106"/>
        <v>-38214.124196450546</v>
      </c>
      <c r="DU16" s="36">
        <f t="shared" si="106"/>
        <v>-80154.203497800598</v>
      </c>
      <c r="DV16" s="36">
        <f t="shared" si="106"/>
        <v>-59635.228171170005</v>
      </c>
      <c r="DW16" s="36">
        <f t="shared" ref="DW16:ED16" si="107">DW14-AVERAGE(BO14,CA14,CM14,CY14,DK14)</f>
        <v>-28089.4780057971</v>
      </c>
      <c r="DX16" s="36">
        <f t="shared" si="107"/>
        <v>-25055.605247664109</v>
      </c>
      <c r="DY16" s="36">
        <f t="shared" si="107"/>
        <v>-38212.751196342622</v>
      </c>
      <c r="DZ16" s="36">
        <f t="shared" si="107"/>
        <v>-58798.561564411852</v>
      </c>
      <c r="EA16" s="36">
        <f t="shared" si="107"/>
        <v>-19817.619569631264</v>
      </c>
      <c r="EB16" s="36">
        <f t="shared" si="107"/>
        <v>-63874.922283953201</v>
      </c>
      <c r="EC16" s="36">
        <f t="shared" si="107"/>
        <v>-47314.53879992578</v>
      </c>
      <c r="ED16" s="36">
        <f t="shared" si="107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08">EH14-AVERAGE(BZ14,CL14,CX14,DJ14,DV14)</f>
        <v>-21467.379211560721</v>
      </c>
      <c r="EI16" s="36">
        <f t="shared" si="108"/>
        <v>-5107.6002339255647</v>
      </c>
      <c r="EJ16" s="36">
        <f t="shared" si="108"/>
        <v>7511.4765678913536</v>
      </c>
      <c r="EK16" s="36">
        <f t="shared" si="108"/>
        <v>-29002.157833617774</v>
      </c>
      <c r="EL16" s="36">
        <f t="shared" si="108"/>
        <v>-56144.473699284485</v>
      </c>
      <c r="EM16" s="157">
        <f t="shared" si="108"/>
        <v>-44351.613504803681</v>
      </c>
      <c r="EN16" s="157">
        <f t="shared" si="108"/>
        <v>-10696.877819570345</v>
      </c>
      <c r="EO16" s="157">
        <f t="shared" si="108"/>
        <v>-68950.919088253693</v>
      </c>
      <c r="EP16" s="176">
        <f t="shared" si="108"/>
        <v>-11358.55623530618</v>
      </c>
      <c r="EQ16" s="176">
        <f t="shared" si="108"/>
        <v>-46861.649813014068</v>
      </c>
      <c r="ER16" s="186">
        <f t="shared" si="108"/>
        <v>-37487.344401481023</v>
      </c>
      <c r="ES16" s="186">
        <f t="shared" si="108"/>
        <v>27264.54376274658</v>
      </c>
      <c r="ET16" s="186">
        <f t="shared" si="108"/>
        <v>-1039.0957083231915</v>
      </c>
      <c r="EU16" s="186">
        <f t="shared" si="108"/>
        <v>-40759.562883353661</v>
      </c>
      <c r="EV16" s="186">
        <f t="shared" si="108"/>
        <v>-33748.542073877761</v>
      </c>
      <c r="EW16" s="198">
        <f t="shared" si="108"/>
        <v>-32323.711753050055</v>
      </c>
      <c r="EX16" s="198">
        <f t="shared" si="108"/>
        <v>-27353.829721181522</v>
      </c>
      <c r="EY16" s="198">
        <f t="shared" si="108"/>
        <v>-1209.758619366803</v>
      </c>
      <c r="EZ16" s="198">
        <f t="shared" si="108"/>
        <v>3603.8782474288164</v>
      </c>
      <c r="FA16" s="211">
        <f t="shared" si="108"/>
        <v>-35928.577371481646</v>
      </c>
      <c r="FB16" s="211">
        <f t="shared" si="108"/>
        <v>-10844.29787752327</v>
      </c>
      <c r="FC16" s="221">
        <f t="shared" si="108"/>
        <v>83198.466920685227</v>
      </c>
      <c r="FD16" s="221">
        <f t="shared" si="108"/>
        <v>31420.603822216606</v>
      </c>
      <c r="FE16" s="233">
        <f t="shared" si="108"/>
        <v>26698.651392913802</v>
      </c>
      <c r="FF16" s="233">
        <f t="shared" si="108"/>
        <v>56015.806342131473</v>
      </c>
      <c r="FG16" s="233">
        <f t="shared" si="108"/>
        <v>22921.685533775468</v>
      </c>
      <c r="FH16" s="233">
        <f t="shared" si="108"/>
        <v>20392.226407944043</v>
      </c>
      <c r="FI16" s="233">
        <f t="shared" si="108"/>
        <v>55877.327929091989</v>
      </c>
      <c r="FJ16" s="233">
        <f t="shared" si="108"/>
        <v>66818.936872240956</v>
      </c>
      <c r="FK16" s="36">
        <f t="shared" si="108"/>
        <v>6712.0281899312322</v>
      </c>
      <c r="FL16" s="36">
        <f t="shared" si="108"/>
        <v>79379.566285827474</v>
      </c>
      <c r="FM16" s="36">
        <f t="shared" si="108"/>
        <v>34817.707190629837</v>
      </c>
      <c r="FN16" s="233">
        <f t="shared" ref="FN16:GI16" si="109">FN14-AVERAGE(DF14,DR14,ED14,EP14,FB14)</f>
        <v>5384.2780597026685</v>
      </c>
      <c r="FO16" s="36">
        <f t="shared" ref="FO16:FZ16" si="110">FO14-AVERAGE(DG14,DS14,EE14,EQ14,FC14)</f>
        <v>-12038.158201899252</v>
      </c>
      <c r="FP16" s="36">
        <f t="shared" si="109"/>
        <v>31962.735707439155</v>
      </c>
      <c r="FQ16" s="233">
        <f t="shared" si="109"/>
        <v>72288.910420530767</v>
      </c>
      <c r="FR16" s="36">
        <f t="shared" si="109"/>
        <v>69839.882935768575</v>
      </c>
      <c r="FS16" s="36">
        <f t="shared" si="109"/>
        <v>52723.94738825682</v>
      </c>
      <c r="FT16" s="36">
        <f t="shared" si="109"/>
        <v>58185.057159811455</v>
      </c>
      <c r="FU16" s="36">
        <f t="shared" si="109"/>
        <v>49945.675210265763</v>
      </c>
      <c r="FV16" s="36">
        <f t="shared" si="109"/>
        <v>34555.706275759949</v>
      </c>
      <c r="FW16" s="36">
        <f t="shared" si="109"/>
        <v>90367.48629568913</v>
      </c>
      <c r="FX16" s="36">
        <f t="shared" si="109"/>
        <v>-34932.380751872857</v>
      </c>
      <c r="FY16" s="257">
        <f t="shared" si="109"/>
        <v>76883.469129237899</v>
      </c>
      <c r="FZ16" s="281">
        <f t="shared" si="110"/>
        <v>72916.128975510961</v>
      </c>
      <c r="GA16" s="281">
        <f t="shared" si="109"/>
        <v>43386.791088888756</v>
      </c>
      <c r="GB16" s="281">
        <f t="shared" si="109"/>
        <v>90206.096652175722</v>
      </c>
      <c r="GC16" s="281">
        <f t="shared" si="109"/>
        <v>51409.041104113508</v>
      </c>
      <c r="GD16" s="281">
        <f t="shared" si="109"/>
        <v>26511.24268768922</v>
      </c>
      <c r="GE16" s="281">
        <f t="shared" si="109"/>
        <v>17487.964277778548</v>
      </c>
      <c r="GF16" s="281">
        <f t="shared" si="109"/>
        <v>26884.298985244859</v>
      </c>
      <c r="GG16" s="281">
        <f t="shared" si="109"/>
        <v>17222.79404848822</v>
      </c>
      <c r="GH16" s="281">
        <f t="shared" si="109"/>
        <v>30629.509332457368</v>
      </c>
      <c r="GI16" s="281">
        <f t="shared" si="109"/>
        <v>3417.1612983585437</v>
      </c>
      <c r="GJ16" s="281">
        <f t="shared" ref="GJ16:GL16" si="111">GJ14-AVERAGE(EB14,EN14,EZ14,FL14,FX14)</f>
        <v>11461.450511040151</v>
      </c>
      <c r="GK16" s="281">
        <f t="shared" ref="GK16" si="112">GK14-AVERAGE(EC14,EO14,FA14,FM14,FY14)</f>
        <v>35718.572389300192</v>
      </c>
      <c r="GL16" s="281">
        <f t="shared" si="111"/>
        <v>22003.809225165063</v>
      </c>
    </row>
    <row r="17" spans="1:194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13">DG14-DG53</f>
        <v>0</v>
      </c>
      <c r="DH17" s="40">
        <f t="shared" si="113"/>
        <v>0</v>
      </c>
      <c r="DI17" s="40">
        <f t="shared" si="113"/>
        <v>0</v>
      </c>
      <c r="DJ17" s="40">
        <f t="shared" si="113"/>
        <v>0</v>
      </c>
      <c r="DK17" s="40">
        <f t="shared" si="113"/>
        <v>0</v>
      </c>
      <c r="DL17" s="40">
        <f t="shared" si="113"/>
        <v>0</v>
      </c>
      <c r="DM17" s="40">
        <f t="shared" si="113"/>
        <v>0</v>
      </c>
      <c r="DN17" s="40">
        <f t="shared" si="113"/>
        <v>0</v>
      </c>
      <c r="DO17" s="40">
        <f t="shared" si="113"/>
        <v>0</v>
      </c>
      <c r="DP17" s="40">
        <f t="shared" si="113"/>
        <v>0</v>
      </c>
      <c r="DQ17" s="40">
        <f t="shared" si="113"/>
        <v>0</v>
      </c>
      <c r="DR17" s="40">
        <f t="shared" si="113"/>
        <v>0</v>
      </c>
      <c r="DS17" s="40">
        <f t="shared" si="113"/>
        <v>0</v>
      </c>
      <c r="DT17" s="40">
        <f t="shared" si="113"/>
        <v>0</v>
      </c>
      <c r="DU17" s="40">
        <f t="shared" si="113"/>
        <v>0</v>
      </c>
      <c r="DV17" s="40">
        <f t="shared" si="113"/>
        <v>0</v>
      </c>
      <c r="DW17" s="40">
        <f t="shared" si="113"/>
        <v>0</v>
      </c>
      <c r="DX17" s="40">
        <f t="shared" si="113"/>
        <v>0</v>
      </c>
      <c r="DY17" s="40">
        <f t="shared" si="113"/>
        <v>0</v>
      </c>
      <c r="DZ17" s="40">
        <f>DZ14-DZ53</f>
        <v>0</v>
      </c>
      <c r="EA17" s="40">
        <f t="shared" si="113"/>
        <v>0</v>
      </c>
      <c r="EB17" s="40">
        <f t="shared" si="113"/>
        <v>0</v>
      </c>
      <c r="EC17" s="40">
        <f t="shared" si="113"/>
        <v>0</v>
      </c>
      <c r="ED17" s="40">
        <f t="shared" si="113"/>
        <v>0</v>
      </c>
      <c r="EE17" s="40">
        <f t="shared" si="113"/>
        <v>0</v>
      </c>
      <c r="EF17" s="40">
        <f t="shared" si="113"/>
        <v>0</v>
      </c>
      <c r="EG17" s="40">
        <f t="shared" si="113"/>
        <v>0</v>
      </c>
      <c r="EH17" s="40">
        <f t="shared" si="113"/>
        <v>0</v>
      </c>
      <c r="EI17" s="40">
        <f t="shared" si="113"/>
        <v>0</v>
      </c>
      <c r="EJ17" s="40">
        <f t="shared" si="113"/>
        <v>0</v>
      </c>
      <c r="EK17" s="40">
        <f t="shared" ref="EK17:FF17" si="114">EK14-EK53</f>
        <v>0</v>
      </c>
      <c r="EL17" s="40">
        <f t="shared" si="114"/>
        <v>0</v>
      </c>
      <c r="EM17" s="159">
        <f t="shared" si="114"/>
        <v>0</v>
      </c>
      <c r="EN17" s="159">
        <f t="shared" si="114"/>
        <v>0</v>
      </c>
      <c r="EO17" s="159">
        <f t="shared" si="114"/>
        <v>0</v>
      </c>
      <c r="EP17" s="178">
        <f t="shared" si="114"/>
        <v>0</v>
      </c>
      <c r="EQ17" s="178">
        <f t="shared" si="114"/>
        <v>0</v>
      </c>
      <c r="ER17" s="188">
        <f t="shared" si="114"/>
        <v>0</v>
      </c>
      <c r="ES17" s="188">
        <f t="shared" si="114"/>
        <v>0</v>
      </c>
      <c r="ET17" s="188">
        <f t="shared" si="114"/>
        <v>0</v>
      </c>
      <c r="EU17" s="188">
        <f t="shared" si="114"/>
        <v>0</v>
      </c>
      <c r="EV17" s="188">
        <f t="shared" si="114"/>
        <v>0</v>
      </c>
      <c r="EW17" s="200">
        <f t="shared" si="114"/>
        <v>0</v>
      </c>
      <c r="EX17" s="200">
        <f t="shared" si="114"/>
        <v>9486.5346796249505</v>
      </c>
      <c r="EY17" s="200">
        <f t="shared" si="114"/>
        <v>11819.513145654812</v>
      </c>
      <c r="EZ17" s="200">
        <f t="shared" si="114"/>
        <v>15280.850600561011</v>
      </c>
      <c r="FA17" s="213">
        <f t="shared" si="114"/>
        <v>19430.504196945461</v>
      </c>
      <c r="FB17" s="213">
        <f t="shared" si="114"/>
        <v>27834.605908466387</v>
      </c>
      <c r="FC17" s="223">
        <f t="shared" si="114"/>
        <v>37222.612918455503</v>
      </c>
      <c r="FD17" s="223">
        <f t="shared" si="114"/>
        <v>29545.205462893995</v>
      </c>
      <c r="FE17" s="235">
        <f t="shared" si="114"/>
        <v>24767.760659907741</v>
      </c>
      <c r="FF17" s="235">
        <f t="shared" si="114"/>
        <v>19342.909719273099</v>
      </c>
      <c r="FG17" s="235">
        <f t="shared" ref="FG17:FH17" si="115">FG14-FG53</f>
        <v>16906.107511804323</v>
      </c>
      <c r="FH17" s="235">
        <f t="shared" si="115"/>
        <v>10961.74753272708</v>
      </c>
      <c r="FI17" s="235">
        <f t="shared" ref="FI17:FJ17" si="116">FI14-FI53</f>
        <v>10958.304670268903</v>
      </c>
      <c r="FJ17" s="235">
        <f t="shared" si="116"/>
        <v>9583.8303040862957</v>
      </c>
      <c r="FK17" s="40">
        <f t="shared" ref="FK17" si="117">FK14-FK53</f>
        <v>11940.736221432628</v>
      </c>
      <c r="FL17" s="40">
        <f t="shared" ref="FL17:FP17" si="118">FL14-FL53</f>
        <v>0</v>
      </c>
      <c r="FM17" s="40">
        <f t="shared" si="118"/>
        <v>0</v>
      </c>
      <c r="FN17" s="235">
        <f t="shared" si="118"/>
        <v>-36256.155272135744</v>
      </c>
      <c r="FO17" s="40">
        <f t="shared" si="118"/>
        <v>-37800.041933359578</v>
      </c>
      <c r="FP17" s="40">
        <f t="shared" si="118"/>
        <v>-36970.561703236483</v>
      </c>
      <c r="FQ17" s="235">
        <f t="shared" ref="FQ17:FR17" si="119">FQ14-FQ53</f>
        <v>-34733.631812306761</v>
      </c>
      <c r="FR17" s="40">
        <f t="shared" si="119"/>
        <v>-33574.340440839529</v>
      </c>
      <c r="FS17" s="40">
        <f t="shared" ref="FS17:FT17" si="120">FS14-FS53</f>
        <v>-33421.149232465425</v>
      </c>
      <c r="FT17" s="40">
        <f t="shared" si="120"/>
        <v>-33368.873440665135</v>
      </c>
      <c r="FU17" s="40">
        <f t="shared" ref="FU17:FV17" si="121">FU14-FU53</f>
        <v>-33270.813664350309</v>
      </c>
      <c r="FV17" s="40">
        <f t="shared" si="121"/>
        <v>-33871.659076554701</v>
      </c>
      <c r="FW17" s="40">
        <f t="shared" ref="FW17:FX17" si="122">FW14-FW53</f>
        <v>-35151.645980543108</v>
      </c>
      <c r="FX17" s="40">
        <f t="shared" si="122"/>
        <v>-50913.000981081976</v>
      </c>
      <c r="FY17" s="259">
        <f t="shared" ref="FY17:GD17" si="123">FY14-FY53</f>
        <v>-8833.3333333334303</v>
      </c>
      <c r="FZ17" s="283">
        <f t="shared" si="123"/>
        <v>96.77419354848098</v>
      </c>
      <c r="GA17" s="283">
        <f t="shared" si="123"/>
        <v>7413.5614267761703</v>
      </c>
      <c r="GB17" s="283">
        <f t="shared" si="123"/>
        <v>31619.538206407335</v>
      </c>
      <c r="GC17" s="283">
        <f t="shared" si="123"/>
        <v>18713.907947667467</v>
      </c>
      <c r="GD17" s="283">
        <f t="shared" si="123"/>
        <v>6752.8338396421168</v>
      </c>
      <c r="GE17" s="283">
        <f t="shared" ref="GE17:GI17" si="124">GE14-GE53</f>
        <v>5347.34849094128</v>
      </c>
      <c r="GF17" s="283">
        <f t="shared" si="124"/>
        <v>5406.7853357850981</v>
      </c>
      <c r="GG17" s="283">
        <f t="shared" si="124"/>
        <v>5148.3867723087897</v>
      </c>
      <c r="GH17" s="283">
        <f t="shared" si="124"/>
        <v>-1131.4207114257733</v>
      </c>
      <c r="GI17" s="283">
        <f t="shared" si="124"/>
        <v>-1951.7120062097092</v>
      </c>
      <c r="GJ17" s="283">
        <f t="shared" ref="GJ17:GL17" si="125">GJ14-GJ53</f>
        <v>-4128.1595069552423</v>
      </c>
      <c r="GK17" s="283">
        <f t="shared" si="125"/>
        <v>2785.0612061900902</v>
      </c>
      <c r="GL17" s="283">
        <f t="shared" si="125"/>
        <v>9666.5553931171889</v>
      </c>
    </row>
    <row r="18" spans="1:194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236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260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</row>
    <row r="19" spans="1:194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235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259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</row>
    <row r="20" spans="1:194" x14ac:dyDescent="0.2">
      <c r="A20" s="12" t="s">
        <v>6</v>
      </c>
      <c r="B20" s="12" t="s">
        <v>11</v>
      </c>
      <c r="C20" s="30">
        <f t="shared" ref="C20:AH20" si="126">C25+C30</f>
        <v>295572.8560491603</v>
      </c>
      <c r="D20" s="30">
        <f t="shared" si="126"/>
        <v>302876.04201740288</v>
      </c>
      <c r="E20" s="30">
        <f t="shared" si="126"/>
        <v>276674.76999748166</v>
      </c>
      <c r="F20" s="30">
        <f t="shared" si="126"/>
        <v>212451.01370955538</v>
      </c>
      <c r="G20" s="30">
        <f t="shared" si="126"/>
        <v>183743.19694393693</v>
      </c>
      <c r="H20" s="30">
        <f t="shared" si="126"/>
        <v>190343.84307348344</v>
      </c>
      <c r="I20" s="30">
        <f t="shared" si="126"/>
        <v>166672.84127595511</v>
      </c>
      <c r="J20" s="30">
        <f t="shared" si="126"/>
        <v>205117.8122363177</v>
      </c>
      <c r="K20" s="30">
        <f t="shared" si="126"/>
        <v>215148.62653815077</v>
      </c>
      <c r="L20" s="30">
        <f t="shared" si="126"/>
        <v>178102.23433271828</v>
      </c>
      <c r="M20" s="30">
        <f t="shared" si="126"/>
        <v>203768.65680086333</v>
      </c>
      <c r="N20" s="30">
        <f t="shared" si="126"/>
        <v>296352.93510100851</v>
      </c>
      <c r="O20" s="30">
        <f t="shared" si="126"/>
        <v>243889.04515428632</v>
      </c>
      <c r="P20" s="30">
        <f t="shared" si="126"/>
        <v>248647.20524692946</v>
      </c>
      <c r="Q20" s="30">
        <f t="shared" si="126"/>
        <v>247350.34262559316</v>
      </c>
      <c r="R20" s="30">
        <f t="shared" si="126"/>
        <v>209545.14748223376</v>
      </c>
      <c r="S20" s="30">
        <f t="shared" si="126"/>
        <v>206085.10695764245</v>
      </c>
      <c r="T20" s="30">
        <f t="shared" si="126"/>
        <v>217179.78822569372</v>
      </c>
      <c r="U20" s="30">
        <f t="shared" si="126"/>
        <v>207572.6814207508</v>
      </c>
      <c r="V20" s="30">
        <f t="shared" si="126"/>
        <v>178832.5931550457</v>
      </c>
      <c r="W20" s="30">
        <f t="shared" si="126"/>
        <v>205374.17593374808</v>
      </c>
      <c r="X20" s="30">
        <f t="shared" si="126"/>
        <v>212507.16509486554</v>
      </c>
      <c r="Y20" s="30">
        <f t="shared" si="126"/>
        <v>226935.26806508665</v>
      </c>
      <c r="Z20" s="30">
        <f t="shared" si="126"/>
        <v>227091.18374309622</v>
      </c>
      <c r="AA20" s="30">
        <f t="shared" si="126"/>
        <v>286315.35834453825</v>
      </c>
      <c r="AB20" s="30">
        <f t="shared" si="126"/>
        <v>355365.6912382564</v>
      </c>
      <c r="AC20" s="30">
        <f t="shared" si="126"/>
        <v>233261.04675450889</v>
      </c>
      <c r="AD20" s="30">
        <f t="shared" si="126"/>
        <v>230851.84920135597</v>
      </c>
      <c r="AE20" s="30">
        <f t="shared" si="126"/>
        <v>215608.31401001287</v>
      </c>
      <c r="AF20" s="30">
        <f t="shared" si="126"/>
        <v>193986.56292601558</v>
      </c>
      <c r="AG20" s="30">
        <f t="shared" si="126"/>
        <v>194257.38552931588</v>
      </c>
      <c r="AH20" s="30">
        <f t="shared" si="126"/>
        <v>202614.1952043612</v>
      </c>
      <c r="AI20" s="30">
        <f t="shared" ref="AI20:BN20" si="127">AI25+AI30</f>
        <v>232780.63734920978</v>
      </c>
      <c r="AJ20" s="30">
        <f t="shared" si="127"/>
        <v>213127.54484146374</v>
      </c>
      <c r="AK20" s="30">
        <f t="shared" si="127"/>
        <v>241007.87175950743</v>
      </c>
      <c r="AL20" s="30">
        <f t="shared" si="127"/>
        <v>277260.01509892527</v>
      </c>
      <c r="AM20" s="30">
        <f t="shared" si="127"/>
        <v>298165.02817558899</v>
      </c>
      <c r="AN20" s="30">
        <f t="shared" si="127"/>
        <v>274967.96825785638</v>
      </c>
      <c r="AO20" s="30">
        <f t="shared" si="127"/>
        <v>245744.31574462546</v>
      </c>
      <c r="AP20" s="30">
        <f t="shared" si="127"/>
        <v>223205.7122790615</v>
      </c>
      <c r="AQ20" s="30">
        <f t="shared" si="127"/>
        <v>234298.38798538363</v>
      </c>
      <c r="AR20" s="30">
        <f t="shared" si="127"/>
        <v>191348.4754870933</v>
      </c>
      <c r="AS20" s="30">
        <f t="shared" si="127"/>
        <v>199433.17664112855</v>
      </c>
      <c r="AT20" s="30">
        <f t="shared" si="127"/>
        <v>186265.38790585325</v>
      </c>
      <c r="AU20" s="30">
        <f t="shared" si="127"/>
        <v>201967.64709978239</v>
      </c>
      <c r="AV20" s="30">
        <f t="shared" si="127"/>
        <v>222043.2885206051</v>
      </c>
      <c r="AW20" s="30">
        <f t="shared" si="127"/>
        <v>226175.64668992185</v>
      </c>
      <c r="AX20" s="30">
        <f t="shared" si="127"/>
        <v>253718.85477215107</v>
      </c>
      <c r="AY20" s="30">
        <f t="shared" si="127"/>
        <v>290349.90334753972</v>
      </c>
      <c r="AZ20" s="30">
        <f t="shared" si="127"/>
        <v>263471.46992447268</v>
      </c>
      <c r="BA20" s="30">
        <f t="shared" si="127"/>
        <v>234680.26480688786</v>
      </c>
      <c r="BB20" s="30">
        <f t="shared" si="127"/>
        <v>210444.15450552289</v>
      </c>
      <c r="BC20" s="30">
        <f t="shared" si="127"/>
        <v>188770.36674935024</v>
      </c>
      <c r="BD20" s="30">
        <f t="shared" si="127"/>
        <v>211778.70440481001</v>
      </c>
      <c r="BE20" s="30">
        <f t="shared" si="127"/>
        <v>202644.78003279012</v>
      </c>
      <c r="BF20" s="30">
        <f t="shared" si="127"/>
        <v>196552.3478921018</v>
      </c>
      <c r="BG20" s="30">
        <f t="shared" si="127"/>
        <v>191007.65457186755</v>
      </c>
      <c r="BH20" s="30">
        <f t="shared" si="127"/>
        <v>209868.65236176466</v>
      </c>
      <c r="BI20" s="30">
        <f t="shared" si="127"/>
        <v>213438.41678086162</v>
      </c>
      <c r="BJ20" s="30">
        <f t="shared" si="127"/>
        <v>280841.42744857015</v>
      </c>
      <c r="BK20" s="30">
        <f t="shared" si="127"/>
        <v>306825.55128966528</v>
      </c>
      <c r="BL20" s="30">
        <f t="shared" si="127"/>
        <v>278493.19621899258</v>
      </c>
      <c r="BM20" s="30">
        <f t="shared" si="127"/>
        <v>231320.15201433847</v>
      </c>
      <c r="BN20" s="30">
        <f t="shared" si="127"/>
        <v>204469.54422282986</v>
      </c>
      <c r="BO20" s="30">
        <f t="shared" ref="BO20:CT20" si="128">BO25+BO30</f>
        <v>181345.80761991287</v>
      </c>
      <c r="BP20" s="30">
        <f t="shared" si="128"/>
        <v>177070.74795157823</v>
      </c>
      <c r="BQ20" s="30">
        <f t="shared" si="128"/>
        <v>178994.37870783906</v>
      </c>
      <c r="BR20" s="30">
        <f t="shared" si="128"/>
        <v>176133.51423054177</v>
      </c>
      <c r="BS20" s="30">
        <f t="shared" si="128"/>
        <v>186826.63793248241</v>
      </c>
      <c r="BT20" s="30">
        <f t="shared" si="128"/>
        <v>194925.30272859419</v>
      </c>
      <c r="BU20" s="30">
        <f t="shared" si="128"/>
        <v>209959.81205379002</v>
      </c>
      <c r="BV20" s="30">
        <f t="shared" si="128"/>
        <v>300964.14694444789</v>
      </c>
      <c r="BW20" s="30">
        <f t="shared" si="128"/>
        <v>288858.49966897175</v>
      </c>
      <c r="BX20" s="30">
        <f t="shared" si="128"/>
        <v>268103.65143009293</v>
      </c>
      <c r="BY20" s="30">
        <f t="shared" si="128"/>
        <v>240645.31372956192</v>
      </c>
      <c r="BZ20" s="30">
        <f t="shared" si="128"/>
        <v>196745.52065070404</v>
      </c>
      <c r="CA20" s="30">
        <f t="shared" si="128"/>
        <v>174732.89748168571</v>
      </c>
      <c r="CB20" s="30">
        <f t="shared" si="128"/>
        <v>182780.52954137904</v>
      </c>
      <c r="CC20" s="30">
        <f t="shared" si="128"/>
        <v>180737.6438262556</v>
      </c>
      <c r="CD20" s="30">
        <f t="shared" si="128"/>
        <v>190513.99582790263</v>
      </c>
      <c r="CE20" s="30">
        <f t="shared" si="128"/>
        <v>195740.00357829541</v>
      </c>
      <c r="CF20" s="30">
        <f t="shared" si="128"/>
        <v>185088.69373027014</v>
      </c>
      <c r="CG20" s="30">
        <f t="shared" si="128"/>
        <v>233335.01811510135</v>
      </c>
      <c r="CH20" s="30">
        <f t="shared" si="128"/>
        <v>238158.78675404776</v>
      </c>
      <c r="CI20" s="30">
        <f t="shared" si="128"/>
        <v>231476.77163058688</v>
      </c>
      <c r="CJ20" s="30">
        <f t="shared" si="128"/>
        <v>241119.48395149608</v>
      </c>
      <c r="CK20" s="30">
        <f t="shared" si="128"/>
        <v>192574.61332921626</v>
      </c>
      <c r="CL20" s="30">
        <f t="shared" si="128"/>
        <v>175525.62469747051</v>
      </c>
      <c r="CM20" s="30">
        <f t="shared" si="128"/>
        <v>178609.69552163704</v>
      </c>
      <c r="CN20" s="30">
        <f t="shared" si="128"/>
        <v>181630.30903156759</v>
      </c>
      <c r="CO20" s="30">
        <f t="shared" si="128"/>
        <v>145999.65180694079</v>
      </c>
      <c r="CP20" s="30">
        <f t="shared" si="128"/>
        <v>153123.71405914301</v>
      </c>
      <c r="CQ20" s="30">
        <f t="shared" si="128"/>
        <v>143289.94079766466</v>
      </c>
      <c r="CR20" s="30">
        <f t="shared" si="128"/>
        <v>176352.45038360913</v>
      </c>
      <c r="CS20" s="30">
        <f t="shared" si="128"/>
        <v>225693.91463125753</v>
      </c>
      <c r="CT20" s="30">
        <f t="shared" si="128"/>
        <v>204387.48974604509</v>
      </c>
      <c r="CU20" s="30">
        <f t="shared" ref="CU20:ED20" si="129">CU25+CU30</f>
        <v>282356.38535415352</v>
      </c>
      <c r="CV20" s="30">
        <f t="shared" si="129"/>
        <v>273472.9232263515</v>
      </c>
      <c r="CW20" s="30">
        <f t="shared" si="129"/>
        <v>234260.89844712388</v>
      </c>
      <c r="CX20" s="30">
        <f t="shared" si="129"/>
        <v>189098.35717554818</v>
      </c>
      <c r="CY20" s="30">
        <f t="shared" si="129"/>
        <v>175157.66763450284</v>
      </c>
      <c r="CZ20" s="30">
        <f t="shared" si="129"/>
        <v>172918.39468811109</v>
      </c>
      <c r="DA20" s="30">
        <f t="shared" si="129"/>
        <v>205952.52304371825</v>
      </c>
      <c r="DB20" s="30">
        <f t="shared" si="129"/>
        <v>179934.00916052473</v>
      </c>
      <c r="DC20" s="30">
        <f t="shared" si="129"/>
        <v>182466.82377801675</v>
      </c>
      <c r="DD20" s="30">
        <f t="shared" si="129"/>
        <v>196544.62006559598</v>
      </c>
      <c r="DE20" s="30">
        <f t="shared" si="129"/>
        <v>230982.9831695944</v>
      </c>
      <c r="DF20" s="30">
        <f t="shared" si="129"/>
        <v>268573.10799016518</v>
      </c>
      <c r="DG20" s="30">
        <f t="shared" si="129"/>
        <v>281469.82025424531</v>
      </c>
      <c r="DH20" s="30">
        <f t="shared" si="129"/>
        <v>272805.53001379065</v>
      </c>
      <c r="DI20" s="30">
        <f t="shared" si="129"/>
        <v>224296.89342700902</v>
      </c>
      <c r="DJ20" s="30">
        <f t="shared" si="129"/>
        <v>212544.24621015915</v>
      </c>
      <c r="DK20" s="30">
        <f t="shared" si="129"/>
        <v>197839.806612099</v>
      </c>
      <c r="DL20" s="30">
        <f t="shared" si="129"/>
        <v>192633.88189425142</v>
      </c>
      <c r="DM20" s="30">
        <f t="shared" si="129"/>
        <v>191981.88754061493</v>
      </c>
      <c r="DN20" s="30">
        <f t="shared" si="129"/>
        <v>192805.42650121258</v>
      </c>
      <c r="DO20" s="30">
        <f t="shared" si="129"/>
        <v>212836.2965446602</v>
      </c>
      <c r="DP20" s="30">
        <f t="shared" si="129"/>
        <v>233409.29197024275</v>
      </c>
      <c r="DQ20" s="30">
        <f t="shared" si="129"/>
        <v>225690.20107596568</v>
      </c>
      <c r="DR20" s="30">
        <f t="shared" si="129"/>
        <v>260522.06263884919</v>
      </c>
      <c r="DS20" s="30">
        <f t="shared" si="129"/>
        <v>284309.33492093801</v>
      </c>
      <c r="DT20" s="30">
        <f t="shared" si="129"/>
        <v>292784.97340299294</v>
      </c>
      <c r="DU20" s="30">
        <f t="shared" si="129"/>
        <v>243279.10579299417</v>
      </c>
      <c r="DV20" s="30">
        <f t="shared" si="129"/>
        <v>218022.04724194729</v>
      </c>
      <c r="DW20" s="30">
        <f t="shared" si="129"/>
        <v>230254.98045661199</v>
      </c>
      <c r="DX20" s="30">
        <f t="shared" si="129"/>
        <v>229751.78419548832</v>
      </c>
      <c r="DY20" s="30">
        <f t="shared" si="129"/>
        <v>227463.23314814045</v>
      </c>
      <c r="DZ20" s="30">
        <f>DZ25+DZ30</f>
        <v>214130.20871860438</v>
      </c>
      <c r="EA20" s="30">
        <f t="shared" si="129"/>
        <v>236761.60444503426</v>
      </c>
      <c r="EB20" s="30">
        <f t="shared" si="129"/>
        <v>221557.72330273149</v>
      </c>
      <c r="EC20" s="30">
        <f t="shared" si="129"/>
        <v>247318.46383099098</v>
      </c>
      <c r="ED20" s="30">
        <f t="shared" si="129"/>
        <v>286313.40628887119</v>
      </c>
      <c r="EE20" s="30">
        <f t="shared" ref="EE20:FF20" si="130">EE25+EE30</f>
        <v>300948.34105906868</v>
      </c>
      <c r="EF20" s="30">
        <f t="shared" si="130"/>
        <v>286793.45861203899</v>
      </c>
      <c r="EG20" s="30">
        <f t="shared" si="130"/>
        <v>239293.18780648755</v>
      </c>
      <c r="EH20" s="30">
        <f t="shared" si="130"/>
        <v>220345.78486848745</v>
      </c>
      <c r="EI20" s="30">
        <f t="shared" si="130"/>
        <v>235900.63999871569</v>
      </c>
      <c r="EJ20" s="30">
        <f t="shared" si="130"/>
        <v>234493.79465626652</v>
      </c>
      <c r="EK20" s="30">
        <f t="shared" si="130"/>
        <v>220804.38331149533</v>
      </c>
      <c r="EL20" s="30">
        <f t="shared" si="130"/>
        <v>204181.71171649464</v>
      </c>
      <c r="EM20" s="141">
        <f t="shared" si="130"/>
        <v>200119.99187547958</v>
      </c>
      <c r="EN20" s="141">
        <f t="shared" si="130"/>
        <v>236537.7474719309</v>
      </c>
      <c r="EO20" s="141">
        <f t="shared" si="130"/>
        <v>220292.53529454392</v>
      </c>
      <c r="EP20" s="141">
        <f t="shared" si="130"/>
        <v>283024.87094607507</v>
      </c>
      <c r="EQ20" s="141">
        <f t="shared" si="130"/>
        <v>288563.69317310839</v>
      </c>
      <c r="ER20" s="141">
        <f t="shared" si="130"/>
        <v>279200.34883763548</v>
      </c>
      <c r="ES20" s="141">
        <f t="shared" si="130"/>
        <v>289428.3732849916</v>
      </c>
      <c r="ET20" s="141">
        <f t="shared" si="130"/>
        <v>236700.68351143299</v>
      </c>
      <c r="EU20" s="141">
        <f t="shared" si="130"/>
        <v>225564.27201981266</v>
      </c>
      <c r="EV20" s="141">
        <f t="shared" si="130"/>
        <v>218996.32466695952</v>
      </c>
      <c r="EW20" s="141">
        <f t="shared" si="130"/>
        <v>224081.44926268171</v>
      </c>
      <c r="EX20" s="141">
        <f t="shared" si="130"/>
        <v>210705.07195504798</v>
      </c>
      <c r="EY20" s="141">
        <f t="shared" si="130"/>
        <v>240470.80910734774</v>
      </c>
      <c r="EZ20" s="141">
        <f t="shared" si="130"/>
        <v>272243.68252363562</v>
      </c>
      <c r="FA20" s="141">
        <f t="shared" si="130"/>
        <v>251745.07592399372</v>
      </c>
      <c r="FB20" s="141">
        <f t="shared" si="130"/>
        <v>299359.01504116919</v>
      </c>
      <c r="FC20" s="141">
        <f t="shared" si="130"/>
        <v>361433.86787437036</v>
      </c>
      <c r="FD20" s="141">
        <f t="shared" si="130"/>
        <v>309883.84688320267</v>
      </c>
      <c r="FE20" s="141">
        <f t="shared" si="130"/>
        <v>244960.25219742762</v>
      </c>
      <c r="FF20" s="141">
        <f t="shared" si="130"/>
        <v>272010.5813386878</v>
      </c>
      <c r="FG20" s="141">
        <f t="shared" ref="FG20:FH20" si="131">FG25+FG30</f>
        <v>238643.16575472601</v>
      </c>
      <c r="FH20" s="141">
        <f t="shared" si="131"/>
        <v>226316.9253767523</v>
      </c>
      <c r="FI20" s="141">
        <f t="shared" ref="FI20:FJ20" si="132">FI25+FI30</f>
        <v>264153.95453483908</v>
      </c>
      <c r="FJ20" s="141">
        <f t="shared" si="132"/>
        <v>250526.33336035287</v>
      </c>
      <c r="FK20" s="30">
        <f t="shared" ref="FK20" si="133">FK25+FK30</f>
        <v>236678.0217279472</v>
      </c>
      <c r="FL20" s="30">
        <f t="shared" ref="FL20:FN20" si="134">FL25+FL30</f>
        <v>334622.07614074828</v>
      </c>
      <c r="FM20" s="30">
        <f t="shared" si="134"/>
        <v>299422.57533589442</v>
      </c>
      <c r="FN20" s="141">
        <f t="shared" si="134"/>
        <v>296114.60084470274</v>
      </c>
      <c r="FO20" s="30">
        <f t="shared" ref="FO20:FP20" si="135">FO25+FO30</f>
        <v>309881.42837786803</v>
      </c>
      <c r="FP20" s="30">
        <f t="shared" si="135"/>
        <v>302970.21893738303</v>
      </c>
      <c r="FQ20" s="141">
        <f t="shared" ref="FQ20:FR20" si="136">FQ25+FQ30</f>
        <v>329969.46924190351</v>
      </c>
      <c r="FR20" s="30">
        <f t="shared" si="136"/>
        <v>320439.85817072989</v>
      </c>
      <c r="FS20" s="30">
        <f t="shared" ref="FS20:FT20" si="137">FS25+FS30</f>
        <v>289492.41324051097</v>
      </c>
      <c r="FT20" s="30">
        <f t="shared" si="137"/>
        <v>296069.57690119656</v>
      </c>
      <c r="FU20" s="30">
        <f t="shared" ref="FU20:FV20" si="138">FU25+FU30</f>
        <v>280407.32605044078</v>
      </c>
      <c r="FV20" s="30">
        <f t="shared" si="138"/>
        <v>250057.876414506</v>
      </c>
      <c r="FW20" s="30">
        <f t="shared" ref="FW20:FX20" si="139">FW25+FW30</f>
        <v>326991.7336242256</v>
      </c>
      <c r="FX20" s="30">
        <f t="shared" si="139"/>
        <v>270683.36873940838</v>
      </c>
      <c r="FY20" s="254">
        <f t="shared" ref="FY20:GA20" si="140">FY25+FY30</f>
        <v>277170.45444191195</v>
      </c>
      <c r="FZ20" s="278">
        <f t="shared" ref="FZ20" si="141">FZ25+FZ30</f>
        <v>294770.23864587652</v>
      </c>
      <c r="GA20" s="278">
        <f t="shared" si="140"/>
        <v>363121.52487977478</v>
      </c>
      <c r="GB20" s="278">
        <f t="shared" ref="GB20:GC20" si="142">GB25+GB30</f>
        <v>346892.37169874232</v>
      </c>
      <c r="GC20" s="278">
        <f t="shared" si="142"/>
        <v>303512.75279757346</v>
      </c>
      <c r="GD20" s="278">
        <f t="shared" ref="GD20:GE20" si="143">GD25+GD30</f>
        <v>262270.25065753452</v>
      </c>
      <c r="GE20" s="278">
        <f t="shared" si="143"/>
        <v>241366.29369337222</v>
      </c>
      <c r="GF20" s="278">
        <f t="shared" ref="GF20" si="144">GF25+GF30</f>
        <v>245461.12485647609</v>
      </c>
      <c r="GG20" s="278">
        <f t="shared" ref="GG20:GH20" si="145">GG25+GG30</f>
        <v>242350.29857079231</v>
      </c>
      <c r="GH20" s="278">
        <f t="shared" si="145"/>
        <v>238763.29492745112</v>
      </c>
      <c r="GI20" s="278">
        <f t="shared" ref="GI20" si="146">GI25+GI30</f>
        <v>239444.66439061845</v>
      </c>
      <c r="GJ20" s="278">
        <f t="shared" ref="GJ20:GK20" si="147">GJ25+GJ30</f>
        <v>252999.70014595531</v>
      </c>
      <c r="GK20" s="278">
        <f t="shared" si="147"/>
        <v>285805.70481221576</v>
      </c>
      <c r="GL20" s="278">
        <f t="shared" ref="GL20" si="148">GL25+GL30</f>
        <v>316731.27963088657</v>
      </c>
    </row>
    <row r="21" spans="1:194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149">O20-C20</f>
        <v>-51683.810894873983</v>
      </c>
      <c r="P21" s="30">
        <f t="shared" si="149"/>
        <v>-54228.836770473426</v>
      </c>
      <c r="Q21" s="30">
        <f t="shared" si="149"/>
        <v>-29324.427371888509</v>
      </c>
      <c r="R21" s="30">
        <f t="shared" si="149"/>
        <v>-2905.8662273216178</v>
      </c>
      <c r="S21" s="30">
        <f t="shared" si="149"/>
        <v>22341.910013705521</v>
      </c>
      <c r="T21" s="30">
        <f t="shared" si="149"/>
        <v>26835.945152210275</v>
      </c>
      <c r="U21" s="30">
        <f t="shared" si="149"/>
        <v>40899.840144795686</v>
      </c>
      <c r="V21" s="30">
        <f t="shared" si="149"/>
        <v>-26285.219081271993</v>
      </c>
      <c r="W21" s="30">
        <f t="shared" si="149"/>
        <v>-9774.450604402693</v>
      </c>
      <c r="X21" s="30">
        <f t="shared" si="149"/>
        <v>34404.930762147269</v>
      </c>
      <c r="Y21" s="30">
        <f t="shared" si="149"/>
        <v>23166.61126422332</v>
      </c>
      <c r="Z21" s="30">
        <f t="shared" si="149"/>
        <v>-69261.75135791229</v>
      </c>
      <c r="AA21" s="30">
        <f t="shared" si="149"/>
        <v>42426.313190251938</v>
      </c>
      <c r="AB21" s="30">
        <f t="shared" si="149"/>
        <v>106718.48599132695</v>
      </c>
      <c r="AC21" s="30">
        <f t="shared" si="149"/>
        <v>-14089.295871084265</v>
      </c>
      <c r="AD21" s="30">
        <f t="shared" si="149"/>
        <v>21306.701719122211</v>
      </c>
      <c r="AE21" s="30">
        <f t="shared" si="149"/>
        <v>9523.2070523704169</v>
      </c>
      <c r="AF21" s="30">
        <f t="shared" si="149"/>
        <v>-23193.225299678132</v>
      </c>
      <c r="AG21" s="30">
        <f t="shared" si="149"/>
        <v>-13315.295891434915</v>
      </c>
      <c r="AH21" s="30">
        <f t="shared" si="149"/>
        <v>23781.602049315494</v>
      </c>
      <c r="AI21" s="30">
        <f t="shared" si="149"/>
        <v>27406.461415461701</v>
      </c>
      <c r="AJ21" s="30">
        <f t="shared" si="149"/>
        <v>620.37974659819156</v>
      </c>
      <c r="AK21" s="30">
        <f t="shared" si="149"/>
        <v>14072.603694420774</v>
      </c>
      <c r="AL21" s="30">
        <f t="shared" si="149"/>
        <v>50168.831355829054</v>
      </c>
      <c r="AM21" s="30">
        <f t="shared" si="149"/>
        <v>11849.669831050735</v>
      </c>
      <c r="AN21" s="30">
        <f t="shared" si="149"/>
        <v>-80397.722980400024</v>
      </c>
      <c r="AO21" s="30">
        <f t="shared" si="149"/>
        <v>12483.268990116572</v>
      </c>
      <c r="AP21" s="30">
        <f t="shared" si="149"/>
        <v>-7646.1369222944777</v>
      </c>
      <c r="AQ21" s="30">
        <f t="shared" si="149"/>
        <v>18690.07397537076</v>
      </c>
      <c r="AR21" s="30">
        <f t="shared" si="149"/>
        <v>-2638.0874389222881</v>
      </c>
      <c r="AS21" s="30">
        <f t="shared" si="149"/>
        <v>5175.7911118126649</v>
      </c>
      <c r="AT21" s="30">
        <f t="shared" si="149"/>
        <v>-16348.807298507949</v>
      </c>
      <c r="AU21" s="30">
        <f t="shared" ref="AU21:BZ21" si="150">AU20-AI20</f>
        <v>-30812.990249427385</v>
      </c>
      <c r="AV21" s="30">
        <f t="shared" si="150"/>
        <v>8915.7436791413638</v>
      </c>
      <c r="AW21" s="30">
        <f t="shared" si="150"/>
        <v>-14832.225069585576</v>
      </c>
      <c r="AX21" s="30">
        <f t="shared" si="150"/>
        <v>-23541.160326774203</v>
      </c>
      <c r="AY21" s="30">
        <f t="shared" si="150"/>
        <v>-7815.1248280492728</v>
      </c>
      <c r="AZ21" s="30">
        <f t="shared" si="150"/>
        <v>-11496.498333383701</v>
      </c>
      <c r="BA21" s="30">
        <f t="shared" si="150"/>
        <v>-11064.0509377376</v>
      </c>
      <c r="BB21" s="30">
        <f t="shared" si="150"/>
        <v>-12761.557773538603</v>
      </c>
      <c r="BC21" s="30">
        <f t="shared" si="150"/>
        <v>-45528.021236033383</v>
      </c>
      <c r="BD21" s="30">
        <f t="shared" si="150"/>
        <v>20430.228917716711</v>
      </c>
      <c r="BE21" s="30">
        <f t="shared" si="150"/>
        <v>3211.6033916615706</v>
      </c>
      <c r="BF21" s="30">
        <f t="shared" si="150"/>
        <v>10286.959986248548</v>
      </c>
      <c r="BG21" s="30">
        <f t="shared" si="150"/>
        <v>-10959.992527914845</v>
      </c>
      <c r="BH21" s="30">
        <f t="shared" si="150"/>
        <v>-12174.63615884044</v>
      </c>
      <c r="BI21" s="30">
        <f t="shared" si="150"/>
        <v>-12737.229909060232</v>
      </c>
      <c r="BJ21" s="30">
        <f t="shared" si="150"/>
        <v>27122.572676419077</v>
      </c>
      <c r="BK21" s="30">
        <f t="shared" si="150"/>
        <v>16475.647942125564</v>
      </c>
      <c r="BL21" s="30">
        <f t="shared" si="150"/>
        <v>15021.726294519904</v>
      </c>
      <c r="BM21" s="30">
        <f t="shared" si="150"/>
        <v>-3360.1127925493929</v>
      </c>
      <c r="BN21" s="30">
        <f t="shared" si="150"/>
        <v>-5974.6102826930291</v>
      </c>
      <c r="BO21" s="30">
        <f t="shared" si="150"/>
        <v>-7424.5591294373735</v>
      </c>
      <c r="BP21" s="30">
        <f t="shared" si="150"/>
        <v>-34707.956453231775</v>
      </c>
      <c r="BQ21" s="30">
        <f t="shared" si="150"/>
        <v>-23650.401324951061</v>
      </c>
      <c r="BR21" s="30">
        <f t="shared" si="150"/>
        <v>-20418.833661560027</v>
      </c>
      <c r="BS21" s="30">
        <f t="shared" si="150"/>
        <v>-4181.0166393851396</v>
      </c>
      <c r="BT21" s="30">
        <f t="shared" si="150"/>
        <v>-14943.349633170466</v>
      </c>
      <c r="BU21" s="30">
        <f t="shared" si="150"/>
        <v>-3478.6047270715935</v>
      </c>
      <c r="BV21" s="30">
        <f t="shared" si="150"/>
        <v>20122.71949587774</v>
      </c>
      <c r="BW21" s="30">
        <f t="shared" si="150"/>
        <v>-17967.051620693528</v>
      </c>
      <c r="BX21" s="30">
        <f t="shared" si="150"/>
        <v>-10389.544788899657</v>
      </c>
      <c r="BY21" s="30">
        <f t="shared" si="150"/>
        <v>9325.1617152234539</v>
      </c>
      <c r="BZ21" s="30">
        <f t="shared" si="150"/>
        <v>-7724.0235721258214</v>
      </c>
      <c r="CA21" s="30">
        <f t="shared" ref="CA21:DF21" si="151">CA20-BO20</f>
        <v>-6612.910138227162</v>
      </c>
      <c r="CB21" s="30">
        <f t="shared" si="151"/>
        <v>5709.7815898008121</v>
      </c>
      <c r="CC21" s="30">
        <f t="shared" si="151"/>
        <v>1743.2651184165443</v>
      </c>
      <c r="CD21" s="30">
        <f t="shared" si="151"/>
        <v>14380.481597360864</v>
      </c>
      <c r="CE21" s="30">
        <f t="shared" si="151"/>
        <v>8913.365645812999</v>
      </c>
      <c r="CF21" s="30">
        <f t="shared" si="151"/>
        <v>-9836.6089983240527</v>
      </c>
      <c r="CG21" s="30">
        <f t="shared" si="151"/>
        <v>23375.206061311328</v>
      </c>
      <c r="CH21" s="30">
        <f t="shared" si="151"/>
        <v>-62805.360190400126</v>
      </c>
      <c r="CI21" s="30">
        <f t="shared" si="151"/>
        <v>-57381.72803838487</v>
      </c>
      <c r="CJ21" s="30">
        <f t="shared" si="151"/>
        <v>-26984.16747859685</v>
      </c>
      <c r="CK21" s="30">
        <f t="shared" si="151"/>
        <v>-48070.700400345668</v>
      </c>
      <c r="CL21" s="30">
        <f t="shared" si="151"/>
        <v>-21219.895953233528</v>
      </c>
      <c r="CM21" s="30">
        <f t="shared" si="151"/>
        <v>3876.7980399513326</v>
      </c>
      <c r="CN21" s="30">
        <f t="shared" si="151"/>
        <v>-1150.22050981145</v>
      </c>
      <c r="CO21" s="30">
        <f t="shared" si="151"/>
        <v>-34737.992019314814</v>
      </c>
      <c r="CP21" s="30">
        <f t="shared" si="151"/>
        <v>-37390.281768759625</v>
      </c>
      <c r="CQ21" s="30">
        <f t="shared" si="151"/>
        <v>-52450.062780630746</v>
      </c>
      <c r="CR21" s="30">
        <f t="shared" si="151"/>
        <v>-8736.2433466610091</v>
      </c>
      <c r="CS21" s="30">
        <f t="shared" si="151"/>
        <v>-7641.1034838438209</v>
      </c>
      <c r="CT21" s="30">
        <f t="shared" si="151"/>
        <v>-33771.297008002672</v>
      </c>
      <c r="CU21" s="30">
        <f t="shared" si="151"/>
        <v>50879.613723566639</v>
      </c>
      <c r="CV21" s="30">
        <f t="shared" si="151"/>
        <v>32353.439274855424</v>
      </c>
      <c r="CW21" s="30">
        <f t="shared" si="151"/>
        <v>41686.285117907624</v>
      </c>
      <c r="CX21" s="30">
        <f t="shared" si="151"/>
        <v>13572.732478077669</v>
      </c>
      <c r="CY21" s="30">
        <f t="shared" si="151"/>
        <v>-3452.0278871342016</v>
      </c>
      <c r="CZ21" s="30">
        <f t="shared" si="151"/>
        <v>-8711.9143434565049</v>
      </c>
      <c r="DA21" s="30">
        <f t="shared" si="151"/>
        <v>59952.871236777457</v>
      </c>
      <c r="DB21" s="30">
        <f t="shared" si="151"/>
        <v>26810.295101381722</v>
      </c>
      <c r="DC21" s="30">
        <f t="shared" si="151"/>
        <v>39176.882980352093</v>
      </c>
      <c r="DD21" s="30">
        <f t="shared" si="151"/>
        <v>20192.169681986852</v>
      </c>
      <c r="DE21" s="30">
        <f t="shared" si="151"/>
        <v>5289.0685383368691</v>
      </c>
      <c r="DF21" s="30">
        <f t="shared" si="151"/>
        <v>64185.618244120094</v>
      </c>
      <c r="DG21" s="30">
        <f t="shared" ref="DG21:ED21" si="152">DG20-CU20</f>
        <v>-886.5650999082136</v>
      </c>
      <c r="DH21" s="30">
        <f t="shared" si="152"/>
        <v>-667.39321256085532</v>
      </c>
      <c r="DI21" s="30">
        <f t="shared" si="152"/>
        <v>-9964.0050201148551</v>
      </c>
      <c r="DJ21" s="30">
        <f t="shared" si="152"/>
        <v>23445.889034610969</v>
      </c>
      <c r="DK21" s="30">
        <f t="shared" si="152"/>
        <v>22682.138977596158</v>
      </c>
      <c r="DL21" s="30">
        <f t="shared" si="152"/>
        <v>19715.487206140329</v>
      </c>
      <c r="DM21" s="30">
        <f t="shared" si="152"/>
        <v>-13970.635503103316</v>
      </c>
      <c r="DN21" s="30">
        <f t="shared" si="152"/>
        <v>12871.417340687854</v>
      </c>
      <c r="DO21" s="30">
        <f t="shared" si="152"/>
        <v>30369.472766643448</v>
      </c>
      <c r="DP21" s="30">
        <f t="shared" si="152"/>
        <v>36864.671904646762</v>
      </c>
      <c r="DQ21" s="30">
        <f t="shared" si="152"/>
        <v>-5292.7820936287171</v>
      </c>
      <c r="DR21" s="30">
        <f t="shared" si="152"/>
        <v>-8051.0453513159882</v>
      </c>
      <c r="DS21" s="30">
        <f t="shared" si="152"/>
        <v>2839.514666692703</v>
      </c>
      <c r="DT21" s="30">
        <f t="shared" si="152"/>
        <v>19979.443389202293</v>
      </c>
      <c r="DU21" s="30">
        <f t="shared" si="152"/>
        <v>18982.21236598515</v>
      </c>
      <c r="DV21" s="30">
        <f t="shared" si="152"/>
        <v>5477.8010317881417</v>
      </c>
      <c r="DW21" s="30">
        <f t="shared" si="152"/>
        <v>32415.173844512989</v>
      </c>
      <c r="DX21" s="30">
        <f t="shared" si="152"/>
        <v>37117.9023012369</v>
      </c>
      <c r="DY21" s="30">
        <f t="shared" si="152"/>
        <v>35481.345607525524</v>
      </c>
      <c r="DZ21" s="30">
        <f t="shared" si="152"/>
        <v>21324.782217391796</v>
      </c>
      <c r="EA21" s="30">
        <f t="shared" si="152"/>
        <v>23925.307900374057</v>
      </c>
      <c r="EB21" s="30">
        <f t="shared" si="152"/>
        <v>-11851.568667511252</v>
      </c>
      <c r="EC21" s="30">
        <f t="shared" si="152"/>
        <v>21628.262755025295</v>
      </c>
      <c r="ED21" s="30">
        <f t="shared" si="152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153">EH20-DV20</f>
        <v>2323.7376265401545</v>
      </c>
      <c r="EI21" s="30">
        <f t="shared" si="153"/>
        <v>5645.6595421037055</v>
      </c>
      <c r="EJ21" s="30">
        <f t="shared" si="153"/>
        <v>4742.0104607781977</v>
      </c>
      <c r="EK21" s="30">
        <f t="shared" si="153"/>
        <v>-6658.849836645124</v>
      </c>
      <c r="EL21" s="30">
        <f t="shared" si="153"/>
        <v>-9948.4970021097397</v>
      </c>
      <c r="EM21" s="141">
        <f t="shared" si="153"/>
        <v>-36641.61256955468</v>
      </c>
      <c r="EN21" s="141">
        <f t="shared" si="153"/>
        <v>14980.024169199402</v>
      </c>
      <c r="EO21" s="141">
        <f t="shared" si="153"/>
        <v>-27025.928536447056</v>
      </c>
      <c r="EP21" s="141">
        <f t="shared" si="153"/>
        <v>-3288.5353427961236</v>
      </c>
      <c r="EQ21" s="141">
        <f t="shared" si="153"/>
        <v>-12384.647885960294</v>
      </c>
      <c r="ER21" s="141">
        <f t="shared" si="153"/>
        <v>-7593.1097744035069</v>
      </c>
      <c r="ES21" s="141">
        <f t="shared" si="153"/>
        <v>50135.185478504049</v>
      </c>
      <c r="ET21" s="141">
        <f t="shared" si="153"/>
        <v>16354.89864294554</v>
      </c>
      <c r="EU21" s="141">
        <f t="shared" si="153"/>
        <v>-10336.367978903028</v>
      </c>
      <c r="EV21" s="141">
        <f t="shared" si="153"/>
        <v>-15497.469989306992</v>
      </c>
      <c r="EW21" s="141">
        <f t="shared" si="153"/>
        <v>3277.0659511863778</v>
      </c>
      <c r="EX21" s="141">
        <f t="shared" si="153"/>
        <v>6523.360238553345</v>
      </c>
      <c r="EY21" s="141">
        <f t="shared" si="153"/>
        <v>40350.817231868161</v>
      </c>
      <c r="EZ21" s="141">
        <f t="shared" si="153"/>
        <v>35705.935051704728</v>
      </c>
      <c r="FA21" s="141">
        <f t="shared" si="153"/>
        <v>31452.540629449795</v>
      </c>
      <c r="FB21" s="141">
        <f t="shared" si="153"/>
        <v>16334.144095094118</v>
      </c>
      <c r="FC21" s="141">
        <f t="shared" si="153"/>
        <v>72870.174701261974</v>
      </c>
      <c r="FD21" s="141">
        <f t="shared" si="153"/>
        <v>30683.49804556719</v>
      </c>
      <c r="FE21" s="141">
        <f t="shared" si="153"/>
        <v>-44468.121087563981</v>
      </c>
      <c r="FF21" s="141">
        <f t="shared" si="153"/>
        <v>35309.897827254812</v>
      </c>
      <c r="FG21" s="141">
        <f t="shared" si="153"/>
        <v>13078.893734913348</v>
      </c>
      <c r="FH21" s="141">
        <f t="shared" si="153"/>
        <v>7320.6007097927795</v>
      </c>
      <c r="FI21" s="141">
        <f t="shared" si="153"/>
        <v>40072.505272157374</v>
      </c>
      <c r="FJ21" s="141">
        <f t="shared" si="153"/>
        <v>39821.261405304889</v>
      </c>
      <c r="FK21" s="30">
        <f t="shared" si="153"/>
        <v>-3792.7873794005427</v>
      </c>
      <c r="FL21" s="30">
        <f t="shared" si="153"/>
        <v>62378.393617112655</v>
      </c>
      <c r="FM21" s="30">
        <f t="shared" si="153"/>
        <v>47677.499411900702</v>
      </c>
      <c r="FN21" s="141">
        <f t="shared" ref="FN21:GI21" si="154">FN20-FB20</f>
        <v>-3244.414196466445</v>
      </c>
      <c r="FO21" s="30">
        <f t="shared" ref="FO21:FZ21" si="155">FO20-FC20</f>
        <v>-51552.439496502338</v>
      </c>
      <c r="FP21" s="30">
        <f t="shared" si="154"/>
        <v>-6913.6279458196368</v>
      </c>
      <c r="FQ21" s="141">
        <f t="shared" si="154"/>
        <v>85009.217044475896</v>
      </c>
      <c r="FR21" s="30">
        <f t="shared" si="154"/>
        <v>48429.276832042087</v>
      </c>
      <c r="FS21" s="30">
        <f t="shared" si="154"/>
        <v>50849.247485784959</v>
      </c>
      <c r="FT21" s="30">
        <f t="shared" si="154"/>
        <v>69752.651524444256</v>
      </c>
      <c r="FU21" s="30">
        <f t="shared" si="154"/>
        <v>16253.371515601699</v>
      </c>
      <c r="FV21" s="30">
        <f t="shared" si="154"/>
        <v>-468.4569458468759</v>
      </c>
      <c r="FW21" s="30">
        <f t="shared" si="154"/>
        <v>90313.711896278401</v>
      </c>
      <c r="FX21" s="30">
        <f t="shared" si="154"/>
        <v>-63938.707401339896</v>
      </c>
      <c r="FY21" s="254">
        <f t="shared" si="154"/>
        <v>-22252.120893982472</v>
      </c>
      <c r="FZ21" s="278">
        <f t="shared" si="155"/>
        <v>-1344.3621988262166</v>
      </c>
      <c r="GA21" s="278">
        <f t="shared" si="154"/>
        <v>53240.096501906752</v>
      </c>
      <c r="GB21" s="278">
        <f t="shared" si="154"/>
        <v>43922.152761359292</v>
      </c>
      <c r="GC21" s="278">
        <f t="shared" si="154"/>
        <v>-26456.716444330057</v>
      </c>
      <c r="GD21" s="278">
        <f t="shared" si="154"/>
        <v>-58169.607513195369</v>
      </c>
      <c r="GE21" s="278">
        <f t="shared" si="154"/>
        <v>-48126.119547138747</v>
      </c>
      <c r="GF21" s="278">
        <f t="shared" si="154"/>
        <v>-50608.45204472047</v>
      </c>
      <c r="GG21" s="278">
        <f t="shared" si="154"/>
        <v>-38057.027479648474</v>
      </c>
      <c r="GH21" s="278">
        <f t="shared" si="154"/>
        <v>-11294.581487054878</v>
      </c>
      <c r="GI21" s="278">
        <f t="shared" si="154"/>
        <v>-87547.069233607152</v>
      </c>
      <c r="GJ21" s="278">
        <f t="shared" ref="GJ21:GL21" si="156">GJ20-FX20</f>
        <v>-17683.668593453069</v>
      </c>
      <c r="GK21" s="278">
        <f t="shared" ref="GK21" si="157">GK20-FY20</f>
        <v>8635.2503703038092</v>
      </c>
      <c r="GL21" s="278">
        <f t="shared" si="156"/>
        <v>21961.04098501004</v>
      </c>
    </row>
    <row r="22" spans="1:194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158">BK20-AVERAGE(C20,O20,AA20,AM20,AY20)</f>
        <v>23967.113075442554</v>
      </c>
      <c r="BL22" s="30">
        <f t="shared" si="158"/>
        <v>-10572.479117990995</v>
      </c>
      <c r="BM22" s="30">
        <f t="shared" si="158"/>
        <v>-16221.995971480937</v>
      </c>
      <c r="BN22" s="30">
        <f t="shared" si="158"/>
        <v>-12830.031212716043</v>
      </c>
      <c r="BO22" s="30">
        <f t="shared" si="158"/>
        <v>-24355.266909352358</v>
      </c>
      <c r="BP22" s="30">
        <f t="shared" si="158"/>
        <v>-23856.726871840976</v>
      </c>
      <c r="BQ22" s="30">
        <f t="shared" si="158"/>
        <v>-15121.79427214904</v>
      </c>
      <c r="BR22" s="30">
        <f t="shared" si="158"/>
        <v>-17742.953048194177</v>
      </c>
      <c r="BS22" s="30">
        <f t="shared" si="158"/>
        <v>-22429.110366069304</v>
      </c>
      <c r="BT22" s="30">
        <f t="shared" si="158"/>
        <v>-12204.474301689275</v>
      </c>
      <c r="BU22" s="30">
        <f t="shared" si="158"/>
        <v>-12305.359965458163</v>
      </c>
      <c r="BV22" s="30">
        <f t="shared" si="158"/>
        <v>33911.263711697713</v>
      </c>
      <c r="BW22" s="30">
        <f t="shared" si="158"/>
        <v>3749.5224066480296</v>
      </c>
      <c r="BX22" s="30">
        <f t="shared" si="158"/>
        <v>-16085.454747208569</v>
      </c>
      <c r="BY22" s="30">
        <f t="shared" si="158"/>
        <v>2174.0893403711962</v>
      </c>
      <c r="BZ22" s="30">
        <f t="shared" si="158"/>
        <v>-18957.760887496755</v>
      </c>
      <c r="CA22" s="30">
        <f t="shared" si="158"/>
        <v>-30488.699182774697</v>
      </c>
      <c r="CB22" s="30">
        <f t="shared" si="158"/>
        <v>-15492.326257659122</v>
      </c>
      <c r="CC22" s="30">
        <f t="shared" si="158"/>
        <v>-15842.836640109279</v>
      </c>
      <c r="CD22" s="30">
        <f t="shared" si="158"/>
        <v>2434.3881503219018</v>
      </c>
      <c r="CE22" s="30">
        <f t="shared" si="158"/>
        <v>-7851.3469991226448</v>
      </c>
      <c r="CF22" s="30">
        <f t="shared" si="158"/>
        <v>-25405.696979188535</v>
      </c>
      <c r="CG22" s="30">
        <f t="shared" si="158"/>
        <v>9831.6150452678266</v>
      </c>
      <c r="CH22" s="30">
        <f t="shared" si="158"/>
        <v>-29816.338847390405</v>
      </c>
      <c r="CI22" s="30">
        <f t="shared" si="158"/>
        <v>-62626.096534673939</v>
      </c>
      <c r="CJ22" s="30">
        <f t="shared" si="158"/>
        <v>-46960.911462438118</v>
      </c>
      <c r="CK22" s="30">
        <f t="shared" si="158"/>
        <v>-44555.605280768243</v>
      </c>
      <c r="CL22" s="30">
        <f t="shared" si="158"/>
        <v>-37617.731474424363</v>
      </c>
      <c r="CM22" s="30">
        <f t="shared" si="158"/>
        <v>-20341.459247632039</v>
      </c>
      <c r="CN22" s="30">
        <f t="shared" si="158"/>
        <v>-9762.6950306076324</v>
      </c>
      <c r="CO22" s="30">
        <f t="shared" si="158"/>
        <v>-45213.821140525048</v>
      </c>
      <c r="CP22" s="30">
        <f t="shared" si="158"/>
        <v>-37292.174153009139</v>
      </c>
      <c r="CQ22" s="30">
        <f t="shared" ref="CQ22:DV22" si="159">CQ20-AVERAGE(AI20,AU20,BG20,BS20,CE20)</f>
        <v>-58374.575308662868</v>
      </c>
      <c r="CR22" s="30">
        <f t="shared" si="159"/>
        <v>-28658.246052930452</v>
      </c>
      <c r="CS22" s="30">
        <f t="shared" si="159"/>
        <v>910.56155142103671</v>
      </c>
      <c r="CT22" s="30">
        <f t="shared" si="159"/>
        <v>-65801.156457583304</v>
      </c>
      <c r="CU22" s="30">
        <f t="shared" si="159"/>
        <v>-778.7654683169676</v>
      </c>
      <c r="CV22" s="30">
        <f t="shared" si="159"/>
        <v>8241.769269769371</v>
      </c>
      <c r="CW22" s="30">
        <f t="shared" si="159"/>
        <v>5267.9665221978503</v>
      </c>
      <c r="CX22" s="30">
        <f t="shared" si="159"/>
        <v>-12979.754095569573</v>
      </c>
      <c r="CY22" s="30">
        <f t="shared" si="159"/>
        <v>-16393.763437091053</v>
      </c>
      <c r="CZ22" s="30">
        <f t="shared" si="159"/>
        <v>-16003.358595174534</v>
      </c>
      <c r="DA22" s="30">
        <f t="shared" si="159"/>
        <v>24390.596840727434</v>
      </c>
      <c r="DB22" s="30">
        <f t="shared" si="159"/>
        <v>-583.78282258374384</v>
      </c>
      <c r="DC22" s="30">
        <f t="shared" si="159"/>
        <v>-1299.5530180017231</v>
      </c>
      <c r="DD22" s="30">
        <f t="shared" si="159"/>
        <v>-1111.0574793726555</v>
      </c>
      <c r="DE22" s="30">
        <f t="shared" si="159"/>
        <v>9262.4215154079138</v>
      </c>
      <c r="DF22" s="30">
        <f t="shared" si="159"/>
        <v>12958.966857112799</v>
      </c>
      <c r="DG22" s="30">
        <f t="shared" si="159"/>
        <v>1496.3979960618308</v>
      </c>
      <c r="DH22" s="30">
        <f t="shared" si="159"/>
        <v>7873.3850635094568</v>
      </c>
      <c r="DI22" s="30">
        <f t="shared" si="159"/>
        <v>-2399.3550384166883</v>
      </c>
      <c r="DJ22" s="30">
        <f t="shared" si="159"/>
        <v>17287.605959744047</v>
      </c>
      <c r="DK22" s="30">
        <f t="shared" si="159"/>
        <v>18116.519610681251</v>
      </c>
      <c r="DL22" s="30">
        <f t="shared" si="159"/>
        <v>7398.1447707622137</v>
      </c>
      <c r="DM22" s="30">
        <f t="shared" si="159"/>
        <v>9116.0920571061724</v>
      </c>
      <c r="DN22" s="30">
        <f t="shared" si="159"/>
        <v>13553.91026716982</v>
      </c>
      <c r="DO22" s="30">
        <f t="shared" si="159"/>
        <v>32970.084412994824</v>
      </c>
      <c r="DP22" s="30">
        <f t="shared" si="159"/>
        <v>40853.348116275913</v>
      </c>
      <c r="DQ22" s="30">
        <f t="shared" si="159"/>
        <v>3008.1721258447214</v>
      </c>
      <c r="DR22" s="30">
        <f t="shared" si="159"/>
        <v>1937.0708621939993</v>
      </c>
      <c r="DS22" s="30">
        <f t="shared" si="159"/>
        <v>6111.9292814134387</v>
      </c>
      <c r="DT22" s="30">
        <f t="shared" si="159"/>
        <v>25986.016434848192</v>
      </c>
      <c r="DU22" s="30">
        <f t="shared" si="159"/>
        <v>18659.531603544281</v>
      </c>
      <c r="DV22" s="30">
        <f t="shared" si="159"/>
        <v>22345.38865060496</v>
      </c>
      <c r="DW22" s="30">
        <f t="shared" ref="DW22:ED22" si="160">DW20-AVERAGE(BO20,CA20,CM20,CY20,DK20)</f>
        <v>48717.8054826445</v>
      </c>
      <c r="DX22" s="30">
        <f t="shared" si="160"/>
        <v>48345.011574110831</v>
      </c>
      <c r="DY22" s="30">
        <f t="shared" si="160"/>
        <v>46730.016163066728</v>
      </c>
      <c r="DZ22" s="30">
        <f t="shared" si="160"/>
        <v>35628.076762739453</v>
      </c>
      <c r="EA22" s="30">
        <f t="shared" si="160"/>
        <v>52529.663918810373</v>
      </c>
      <c r="EB22" s="30">
        <f t="shared" si="160"/>
        <v>24293.651527069072</v>
      </c>
      <c r="EC22" s="30">
        <f t="shared" si="160"/>
        <v>22186.078021849156</v>
      </c>
      <c r="ED22" s="30">
        <f t="shared" si="16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161">EH20-AVERAGE(BZ20,CL20,CX20,DJ20,DV20)</f>
        <v>21958.625673321629</v>
      </c>
      <c r="EI22" s="30">
        <f t="shared" si="161"/>
        <v>44581.630457408377</v>
      </c>
      <c r="EJ22" s="30">
        <f t="shared" si="161"/>
        <v>42550.814786107047</v>
      </c>
      <c r="EK22" s="30">
        <f t="shared" si="161"/>
        <v>30377.395438361331</v>
      </c>
      <c r="EL22" s="30">
        <f t="shared" si="161"/>
        <v>18080.240863017156</v>
      </c>
      <c r="EM22" s="141">
        <f t="shared" si="161"/>
        <v>5901.058046745311</v>
      </c>
      <c r="EN22" s="141">
        <f t="shared" si="161"/>
        <v>33947.191581441002</v>
      </c>
      <c r="EO22" s="141">
        <f t="shared" si="161"/>
        <v>-12311.580870038073</v>
      </c>
      <c r="EP22" s="141">
        <f t="shared" si="161"/>
        <v>31433.90026247935</v>
      </c>
      <c r="EQ22" s="141">
        <f t="shared" si="161"/>
        <v>12451.562529309886</v>
      </c>
      <c r="ER22" s="141">
        <f t="shared" si="161"/>
        <v>5805.0749963014969</v>
      </c>
      <c r="ES22" s="141">
        <f t="shared" si="161"/>
        <v>62687.433524425433</v>
      </c>
      <c r="ET22" s="141">
        <f t="shared" si="161"/>
        <v>33593.471472710487</v>
      </c>
      <c r="EU22" s="141">
        <f t="shared" si="161"/>
        <v>22011.713975099352</v>
      </c>
      <c r="EV22" s="141">
        <f t="shared" si="161"/>
        <v>16710.691773822531</v>
      </c>
      <c r="EW22" s="141">
        <f t="shared" si="161"/>
        <v>25641.113492499775</v>
      </c>
      <c r="EX22" s="141">
        <f t="shared" si="161"/>
        <v>21870.057923852117</v>
      </c>
      <c r="EY22" s="141">
        <f t="shared" si="161"/>
        <v>45375.877619176637</v>
      </c>
      <c r="EZ22" s="141">
        <f t="shared" si="161"/>
        <v>59363.31588481355</v>
      </c>
      <c r="FA22" s="141">
        <f t="shared" si="161"/>
        <v>21749.45632352322</v>
      </c>
      <c r="FB22" s="141">
        <f t="shared" si="161"/>
        <v>38794.82751916803</v>
      </c>
      <c r="FC22" s="141">
        <f t="shared" si="161"/>
        <v>73904.35292206757</v>
      </c>
      <c r="FD22" s="141">
        <f t="shared" si="161"/>
        <v>28872.400064640737</v>
      </c>
      <c r="FE22" s="141">
        <f t="shared" si="161"/>
        <v>-1151.4395542936109</v>
      </c>
      <c r="FF22" s="141">
        <f t="shared" si="161"/>
        <v>56668.357537172793</v>
      </c>
      <c r="FG22" s="141">
        <f t="shared" si="161"/>
        <v>25699.692410377582</v>
      </c>
      <c r="FH22" s="141">
        <f t="shared" si="161"/>
        <v>16558.089356536948</v>
      </c>
      <c r="FI22" s="141">
        <f t="shared" si="161"/>
        <v>50097.259273508971</v>
      </c>
      <c r="FJ22" s="141">
        <f t="shared" si="161"/>
        <v>50175.047749975987</v>
      </c>
      <c r="FK22" s="30">
        <f t="shared" si="161"/>
        <v>22146.916577839496</v>
      </c>
      <c r="FL22" s="30">
        <f t="shared" si="161"/>
        <v>102563.46307392092</v>
      </c>
      <c r="FM22" s="30">
        <f t="shared" si="161"/>
        <v>64216.723476876679</v>
      </c>
      <c r="FN22" s="141">
        <f t="shared" ref="FN22:GI22" si="162">FN20-AVERAGE(DF20,DR20,ED20,EP20,FB20)</f>
        <v>16556.108263676753</v>
      </c>
      <c r="FO22" s="30">
        <f t="shared" ref="FO22:FZ22" si="163">FO20-AVERAGE(DG20,DS20,EE20,EQ20,FC20)</f>
        <v>6536.4169215218863</v>
      </c>
      <c r="FP22" s="30">
        <f t="shared" si="162"/>
        <v>14676.587387450854</v>
      </c>
      <c r="FQ22" s="141">
        <f t="shared" si="162"/>
        <v>81717.906740121514</v>
      </c>
      <c r="FR22" s="30">
        <f t="shared" si="162"/>
        <v>88515.189536586986</v>
      </c>
      <c r="FS22" s="30">
        <f t="shared" si="162"/>
        <v>63851.84027211793</v>
      </c>
      <c r="FT22" s="30">
        <f t="shared" si="162"/>
        <v>75631.034743252909</v>
      </c>
      <c r="FU22" s="30">
        <f t="shared" si="162"/>
        <v>54710.344490886491</v>
      </c>
      <c r="FV22" s="30">
        <f t="shared" si="162"/>
        <v>35588.125964163512</v>
      </c>
      <c r="FW22" s="30">
        <f t="shared" si="162"/>
        <v>101618.38888413183</v>
      </c>
      <c r="FX22" s="30">
        <f t="shared" si="162"/>
        <v>11009.26445755054</v>
      </c>
      <c r="FY22" s="254">
        <f t="shared" si="162"/>
        <v>28276.684149634209</v>
      </c>
      <c r="FZ22" s="278">
        <f t="shared" si="163"/>
        <v>9703.4474939430365</v>
      </c>
      <c r="GA22" s="278">
        <f t="shared" si="162"/>
        <v>54094.191798704094</v>
      </c>
      <c r="GB22" s="278">
        <f t="shared" si="162"/>
        <v>52565.802364091738</v>
      </c>
      <c r="GC22" s="278">
        <f t="shared" si="162"/>
        <v>34126.675132812583</v>
      </c>
      <c r="GD22" s="278">
        <f t="shared" si="162"/>
        <v>8766.459631277452</v>
      </c>
      <c r="GE22" s="278">
        <f t="shared" si="162"/>
        <v>-2604.8006007032527</v>
      </c>
      <c r="GF22" s="278">
        <f t="shared" si="162"/>
        <v>4335.4436971434625</v>
      </c>
      <c r="GG22" s="278">
        <f t="shared" si="162"/>
        <v>-1031.770690727164</v>
      </c>
      <c r="GH22" s="278">
        <f t="shared" si="162"/>
        <v>12843.054494449927</v>
      </c>
      <c r="GI22" s="278">
        <f t="shared" si="162"/>
        <v>-8759.7677653884457</v>
      </c>
      <c r="GJ22" s="278">
        <f t="shared" ref="GJ22:GL22" si="164">GJ20-AVERAGE(EB20,EN20,EZ20,FL20,FX20)</f>
        <v>-14129.219489735609</v>
      </c>
      <c r="GK22" s="278">
        <f t="shared" ref="GK22" si="165">GK20-AVERAGE(EC20,EO20,FA20,FM20,FY20)</f>
        <v>26615.883846748737</v>
      </c>
      <c r="GL22" s="278">
        <f t="shared" si="164"/>
        <v>24814.853277547634</v>
      </c>
    </row>
    <row r="23" spans="1:194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166">DG20-DG54</f>
        <v>0</v>
      </c>
      <c r="DH23" s="32">
        <f t="shared" si="166"/>
        <v>0</v>
      </c>
      <c r="DI23" s="32">
        <f t="shared" si="166"/>
        <v>0</v>
      </c>
      <c r="DJ23" s="32">
        <f t="shared" si="166"/>
        <v>0</v>
      </c>
      <c r="DK23" s="32">
        <f t="shared" si="166"/>
        <v>0</v>
      </c>
      <c r="DL23" s="32">
        <f t="shared" si="166"/>
        <v>0</v>
      </c>
      <c r="DM23" s="32">
        <f t="shared" si="166"/>
        <v>0</v>
      </c>
      <c r="DN23" s="32">
        <f t="shared" si="166"/>
        <v>0</v>
      </c>
      <c r="DO23" s="32">
        <f t="shared" si="166"/>
        <v>0</v>
      </c>
      <c r="DP23" s="32">
        <f t="shared" si="166"/>
        <v>0</v>
      </c>
      <c r="DQ23" s="32">
        <f t="shared" si="166"/>
        <v>0</v>
      </c>
      <c r="DR23" s="32">
        <f t="shared" si="166"/>
        <v>0</v>
      </c>
      <c r="DS23" s="32">
        <f t="shared" si="166"/>
        <v>0</v>
      </c>
      <c r="DT23" s="32">
        <f t="shared" si="166"/>
        <v>0</v>
      </c>
      <c r="DU23" s="32">
        <f t="shared" si="166"/>
        <v>0</v>
      </c>
      <c r="DV23" s="32">
        <f t="shared" si="166"/>
        <v>0</v>
      </c>
      <c r="DW23" s="32">
        <f t="shared" si="166"/>
        <v>0</v>
      </c>
      <c r="DX23" s="32">
        <f t="shared" si="166"/>
        <v>0</v>
      </c>
      <c r="DY23" s="32">
        <f t="shared" si="166"/>
        <v>0</v>
      </c>
      <c r="DZ23" s="32">
        <f>DZ20-DZ54</f>
        <v>0</v>
      </c>
      <c r="EA23" s="32">
        <f t="shared" si="166"/>
        <v>0</v>
      </c>
      <c r="EB23" s="32">
        <f t="shared" si="166"/>
        <v>0</v>
      </c>
      <c r="EC23" s="32">
        <f t="shared" si="166"/>
        <v>0</v>
      </c>
      <c r="ED23" s="32">
        <f t="shared" si="166"/>
        <v>0</v>
      </c>
      <c r="EE23" s="32">
        <f t="shared" si="166"/>
        <v>0</v>
      </c>
      <c r="EF23" s="32">
        <f t="shared" si="166"/>
        <v>0</v>
      </c>
      <c r="EG23" s="32">
        <f t="shared" si="166"/>
        <v>0</v>
      </c>
      <c r="EH23" s="32">
        <f t="shared" si="166"/>
        <v>0</v>
      </c>
      <c r="EI23" s="32">
        <f t="shared" si="166"/>
        <v>0</v>
      </c>
      <c r="EJ23" s="32">
        <f t="shared" si="166"/>
        <v>0</v>
      </c>
      <c r="EK23" s="32">
        <f t="shared" si="166"/>
        <v>0</v>
      </c>
      <c r="EL23" s="32">
        <f t="shared" si="166"/>
        <v>0</v>
      </c>
      <c r="EM23" s="142">
        <f t="shared" si="166"/>
        <v>0</v>
      </c>
      <c r="EN23" s="142">
        <f t="shared" si="166"/>
        <v>0</v>
      </c>
      <c r="EO23" s="142">
        <f t="shared" ref="EO23:FF23" si="167">EO20-EO54</f>
        <v>0</v>
      </c>
      <c r="EP23" s="142">
        <f t="shared" si="167"/>
        <v>0</v>
      </c>
      <c r="EQ23" s="142">
        <f t="shared" si="167"/>
        <v>0</v>
      </c>
      <c r="ER23" s="142">
        <f t="shared" si="167"/>
        <v>0</v>
      </c>
      <c r="ES23" s="142">
        <f t="shared" si="167"/>
        <v>0</v>
      </c>
      <c r="ET23" s="142">
        <f t="shared" si="167"/>
        <v>0</v>
      </c>
      <c r="EU23" s="142">
        <f t="shared" si="167"/>
        <v>0</v>
      </c>
      <c r="EV23" s="142">
        <f t="shared" si="167"/>
        <v>0</v>
      </c>
      <c r="EW23" s="142">
        <f t="shared" si="167"/>
        <v>0</v>
      </c>
      <c r="EX23" s="142">
        <f t="shared" si="167"/>
        <v>0</v>
      </c>
      <c r="EY23" s="142">
        <f t="shared" si="167"/>
        <v>0</v>
      </c>
      <c r="EZ23" s="142">
        <f t="shared" si="167"/>
        <v>0</v>
      </c>
      <c r="FA23" s="142">
        <f t="shared" si="167"/>
        <v>0</v>
      </c>
      <c r="FB23" s="142">
        <f t="shared" si="167"/>
        <v>0</v>
      </c>
      <c r="FC23" s="142">
        <f t="shared" si="167"/>
        <v>0</v>
      </c>
      <c r="FD23" s="142">
        <f t="shared" si="167"/>
        <v>0</v>
      </c>
      <c r="FE23" s="142">
        <f t="shared" si="167"/>
        <v>0</v>
      </c>
      <c r="FF23" s="142">
        <f t="shared" si="167"/>
        <v>0</v>
      </c>
      <c r="FG23" s="142">
        <f t="shared" ref="FG23:FH23" si="168">FG20-FG54</f>
        <v>0</v>
      </c>
      <c r="FH23" s="142">
        <f t="shared" si="168"/>
        <v>0</v>
      </c>
      <c r="FI23" s="142">
        <f t="shared" ref="FI23:FJ23" si="169">FI20-FI54</f>
        <v>0</v>
      </c>
      <c r="FJ23" s="142">
        <f t="shared" si="169"/>
        <v>0</v>
      </c>
      <c r="FK23" s="32">
        <f t="shared" ref="FK23" si="170">FK20-FK54</f>
        <v>0</v>
      </c>
      <c r="FL23" s="32">
        <f t="shared" ref="FL23:FP23" si="171">FL20-FL54</f>
        <v>0</v>
      </c>
      <c r="FM23" s="32">
        <f t="shared" si="171"/>
        <v>0</v>
      </c>
      <c r="FN23" s="142">
        <f t="shared" si="171"/>
        <v>-36256.155272135744</v>
      </c>
      <c r="FO23" s="32">
        <f t="shared" si="171"/>
        <v>-16126.567905222706</v>
      </c>
      <c r="FP23" s="32">
        <f t="shared" si="171"/>
        <v>-15297.08767509961</v>
      </c>
      <c r="FQ23" s="142">
        <f t="shared" ref="FQ23:FR23" si="172">FQ20-FQ54</f>
        <v>-13060.157784169889</v>
      </c>
      <c r="FR23" s="32">
        <f t="shared" si="172"/>
        <v>-11900.866412702657</v>
      </c>
      <c r="FS23" s="32">
        <f t="shared" ref="FS23:FT23" si="173">FS20-FS54</f>
        <v>-11747.675204328494</v>
      </c>
      <c r="FT23" s="32">
        <f t="shared" si="173"/>
        <v>-11695.399412528204</v>
      </c>
      <c r="FU23" s="32">
        <f t="shared" ref="FU23:FV23" si="174">FU20-FU54</f>
        <v>-11597.339636213379</v>
      </c>
      <c r="FV23" s="32">
        <f t="shared" si="174"/>
        <v>-12198.18504841777</v>
      </c>
      <c r="FW23" s="32">
        <f t="shared" ref="FW23:FX23" si="175">FW20-FW54</f>
        <v>-13478.171952406177</v>
      </c>
      <c r="FX23" s="32">
        <f t="shared" si="175"/>
        <v>-45937.474007306271</v>
      </c>
      <c r="FY23" s="255">
        <f t="shared" ref="FY23:GD23" si="176">FY20-FY54</f>
        <v>-64490.326489267405</v>
      </c>
      <c r="FZ23" s="279">
        <f t="shared" si="176"/>
        <v>-102864.13134605624</v>
      </c>
      <c r="GA23" s="279">
        <f t="shared" si="176"/>
        <v>-32937.234111038095</v>
      </c>
      <c r="GB23" s="279">
        <f t="shared" si="176"/>
        <v>-37307.368621861504</v>
      </c>
      <c r="GC23" s="279">
        <f t="shared" si="176"/>
        <v>-50518.931753065903</v>
      </c>
      <c r="GD23" s="279">
        <f t="shared" si="176"/>
        <v>-52242.565623265866</v>
      </c>
      <c r="GE23" s="279">
        <f t="shared" ref="GE23:GI23" si="177">GE20-GE54</f>
        <v>-53740.79982426425</v>
      </c>
      <c r="GF23" s="279">
        <f t="shared" si="177"/>
        <v>-53551.884567463596</v>
      </c>
      <c r="GG23" s="279">
        <f t="shared" si="177"/>
        <v>-53563.276822312037</v>
      </c>
      <c r="GH23" s="279">
        <f t="shared" si="177"/>
        <v>-54507.648593596416</v>
      </c>
      <c r="GI23" s="279">
        <f t="shared" si="177"/>
        <v>-55427.406293280481</v>
      </c>
      <c r="GJ23" s="279">
        <f t="shared" ref="GJ23:GL23" si="178">GJ20-GJ54</f>
        <v>-57507.775526368292</v>
      </c>
      <c r="GK23" s="279">
        <f t="shared" si="178"/>
        <v>-55926.609693309874</v>
      </c>
      <c r="GL23" s="279">
        <f t="shared" si="178"/>
        <v>316731.27963088657</v>
      </c>
    </row>
    <row r="24" spans="1:194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128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261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</row>
    <row r="25" spans="1:194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57">
        <v>173786.65854214624</v>
      </c>
      <c r="EN25" s="157">
        <v>184957.10231064056</v>
      </c>
      <c r="EO25" s="157">
        <v>204459.20196121058</v>
      </c>
      <c r="EP25" s="176">
        <v>240057.12901059119</v>
      </c>
      <c r="EQ25" s="176">
        <v>261434.66091504385</v>
      </c>
      <c r="ER25" s="186">
        <v>252986.06312334974</v>
      </c>
      <c r="ES25" s="186">
        <v>215428.37328499163</v>
      </c>
      <c r="ET25" s="186">
        <v>201467.35017809964</v>
      </c>
      <c r="EU25" s="186">
        <v>178209.43331013524</v>
      </c>
      <c r="EV25" s="186">
        <v>174796.32466695952</v>
      </c>
      <c r="EW25" s="198">
        <v>173404.02990784301</v>
      </c>
      <c r="EX25" s="198">
        <v>170221.20098730605</v>
      </c>
      <c r="EY25" s="198">
        <v>177037.47577401443</v>
      </c>
      <c r="EZ25" s="198">
        <v>192501.74703976465</v>
      </c>
      <c r="FA25" s="211">
        <v>209811.7425906604</v>
      </c>
      <c r="FB25" s="211">
        <v>242713.85375084661</v>
      </c>
      <c r="FC25" s="221">
        <v>333982.25497114455</v>
      </c>
      <c r="FD25" s="221">
        <v>274598.13259748841</v>
      </c>
      <c r="FE25" s="233">
        <v>225669.92961678247</v>
      </c>
      <c r="FF25" s="233">
        <v>213243.91467202114</v>
      </c>
      <c r="FG25" s="233">
        <v>184385.10123859698</v>
      </c>
      <c r="FH25" s="233">
        <v>171583.59204341896</v>
      </c>
      <c r="FI25" s="233">
        <v>168928.14808322617</v>
      </c>
      <c r="FJ25" s="233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3">
        <v>247017.82665115435</v>
      </c>
      <c r="FO25" s="36">
        <v>250816.91224883575</v>
      </c>
      <c r="FP25" s="36">
        <v>238970.21893738306</v>
      </c>
      <c r="FQ25" s="233">
        <v>244195.27569351639</v>
      </c>
      <c r="FR25" s="36">
        <v>155039.85817072989</v>
      </c>
      <c r="FS25" s="36">
        <v>146750.47775664003</v>
      </c>
      <c r="FT25" s="36">
        <v>144102.9102345299</v>
      </c>
      <c r="FU25" s="36">
        <v>142955.71314721502</v>
      </c>
      <c r="FV25" s="36">
        <v>139186.90867257051</v>
      </c>
      <c r="FW25" s="36">
        <v>139025.06695755891</v>
      </c>
      <c r="FX25" s="36">
        <v>149231.75583618256</v>
      </c>
      <c r="FY25" s="257">
        <v>169534.12972540065</v>
      </c>
      <c r="FZ25" s="281">
        <v>200803.89978799695</v>
      </c>
      <c r="GA25" s="281">
        <v>206696.66844792847</v>
      </c>
      <c r="GB25" s="281">
        <v>203093.64639563655</v>
      </c>
      <c r="GC25" s="281">
        <v>178633.45354567264</v>
      </c>
      <c r="GD25" s="281">
        <v>153291.20253783406</v>
      </c>
      <c r="GE25" s="281">
        <v>142752.80822175025</v>
      </c>
      <c r="GF25" s="281">
        <v>144391.77135653992</v>
      </c>
      <c r="GG25" s="281">
        <v>142201.23250902959</v>
      </c>
      <c r="GH25" s="281">
        <v>139468.16545796546</v>
      </c>
      <c r="GI25" s="281">
        <v>137738.21089738852</v>
      </c>
      <c r="GJ25" s="281">
        <v>147419.19607129635</v>
      </c>
      <c r="GK25" s="281">
        <v>169852.93782815096</v>
      </c>
      <c r="GL25" s="281">
        <v>171758.85190496303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179">O25-C25</f>
        <v>-51587.036701325589</v>
      </c>
      <c r="P26" s="36">
        <f t="shared" si="179"/>
        <v>-54121.693913330557</v>
      </c>
      <c r="Q26" s="36">
        <f t="shared" si="179"/>
        <v>-28969.588662211114</v>
      </c>
      <c r="R26" s="36">
        <f t="shared" si="179"/>
        <v>-3239.1995606549608</v>
      </c>
      <c r="S26" s="36">
        <f t="shared" si="179"/>
        <v>22277.393884673278</v>
      </c>
      <c r="T26" s="36">
        <f t="shared" si="179"/>
        <v>26735.945152210275</v>
      </c>
      <c r="U26" s="36">
        <f t="shared" si="179"/>
        <v>41190.162725440867</v>
      </c>
      <c r="V26" s="36">
        <f t="shared" si="179"/>
        <v>-26285.219081271993</v>
      </c>
      <c r="W26" s="36">
        <f t="shared" si="179"/>
        <v>-9974.450604402693</v>
      </c>
      <c r="X26" s="36">
        <f t="shared" si="179"/>
        <v>34566.221084727906</v>
      </c>
      <c r="Y26" s="36">
        <f t="shared" si="179"/>
        <v>23199.944597556663</v>
      </c>
      <c r="Z26" s="36">
        <f t="shared" si="179"/>
        <v>-69487.557809525169</v>
      </c>
      <c r="AA26" s="36">
        <f t="shared" si="179"/>
        <v>42006.958351542271</v>
      </c>
      <c r="AB26" s="36">
        <f t="shared" si="179"/>
        <v>106754.20027704124</v>
      </c>
      <c r="AC26" s="36">
        <f t="shared" si="179"/>
        <v>-14250.586193664902</v>
      </c>
      <c r="AD26" s="36">
        <f t="shared" si="179"/>
        <v>21240.035052455554</v>
      </c>
      <c r="AE26" s="36">
        <f t="shared" si="179"/>
        <v>9136.1102781768714</v>
      </c>
      <c r="AF26" s="36">
        <f t="shared" si="179"/>
        <v>-24826.558633011446</v>
      </c>
      <c r="AG26" s="36">
        <f t="shared" si="179"/>
        <v>-13573.360407563945</v>
      </c>
      <c r="AH26" s="36">
        <f t="shared" si="179"/>
        <v>23491.279468670342</v>
      </c>
      <c r="AI26" s="36">
        <f t="shared" si="179"/>
        <v>27439.794748795015</v>
      </c>
      <c r="AJ26" s="36">
        <f t="shared" si="179"/>
        <v>330.05716595303966</v>
      </c>
      <c r="AK26" s="36">
        <f t="shared" si="179"/>
        <v>13972.603694420774</v>
      </c>
      <c r="AL26" s="36">
        <f t="shared" si="179"/>
        <v>49910.766839699994</v>
      </c>
      <c r="AM26" s="36">
        <f t="shared" si="179"/>
        <v>12301.282734276552</v>
      </c>
      <c r="AN26" s="36">
        <f t="shared" si="179"/>
        <v>-80615.703275966516</v>
      </c>
      <c r="AO26" s="36">
        <f t="shared" si="179"/>
        <v>11386.494796568179</v>
      </c>
      <c r="AP26" s="36">
        <f t="shared" si="179"/>
        <v>-7879.4702556278207</v>
      </c>
      <c r="AQ26" s="36">
        <f t="shared" si="179"/>
        <v>18432.00945924173</v>
      </c>
      <c r="AR26" s="36">
        <f t="shared" si="179"/>
        <v>-1071.4207722556312</v>
      </c>
      <c r="AS26" s="36">
        <f t="shared" si="179"/>
        <v>5369.3394989094231</v>
      </c>
      <c r="AT26" s="36">
        <f t="shared" si="179"/>
        <v>-16123.000846895069</v>
      </c>
      <c r="AU26" s="36">
        <f t="shared" ref="AU26:BZ26" si="180">AU25-AI25</f>
        <v>-30746.323582760699</v>
      </c>
      <c r="AV26" s="36">
        <f t="shared" si="180"/>
        <v>9109.2920662381512</v>
      </c>
      <c r="AW26" s="36">
        <f t="shared" si="180"/>
        <v>-14732.225069585576</v>
      </c>
      <c r="AX26" s="36">
        <f t="shared" si="180"/>
        <v>-23025.031294516113</v>
      </c>
      <c r="AY26" s="36">
        <f t="shared" si="180"/>
        <v>-7815.1248280492728</v>
      </c>
      <c r="AZ26" s="36">
        <f t="shared" si="180"/>
        <v>-11349.946609245788</v>
      </c>
      <c r="BA26" s="36">
        <f t="shared" si="180"/>
        <v>-9999.5348087053571</v>
      </c>
      <c r="BB26" s="36">
        <f t="shared" si="180"/>
        <v>-12494.891106871946</v>
      </c>
      <c r="BC26" s="36">
        <f t="shared" si="180"/>
        <v>-44915.118010226928</v>
      </c>
      <c r="BD26" s="36">
        <f t="shared" si="180"/>
        <v>20063.562251050054</v>
      </c>
      <c r="BE26" s="36">
        <f t="shared" si="180"/>
        <v>3211.6033916615706</v>
      </c>
      <c r="BF26" s="36">
        <f t="shared" si="180"/>
        <v>10093.41159915179</v>
      </c>
      <c r="BG26" s="36">
        <f t="shared" si="180"/>
        <v>-11059.992527914845</v>
      </c>
      <c r="BH26" s="36">
        <f t="shared" si="180"/>
        <v>-12077.861965292075</v>
      </c>
      <c r="BI26" s="36">
        <f t="shared" si="180"/>
        <v>-13503.896575726918</v>
      </c>
      <c r="BJ26" s="36">
        <f t="shared" si="180"/>
        <v>27122.572676419106</v>
      </c>
      <c r="BK26" s="36">
        <f t="shared" si="180"/>
        <v>16153.067296964233</v>
      </c>
      <c r="BL26" s="36">
        <f t="shared" si="180"/>
        <v>13664.583437377063</v>
      </c>
      <c r="BM26" s="36">
        <f t="shared" si="180"/>
        <v>-3360.1127925493929</v>
      </c>
      <c r="BN26" s="36">
        <f t="shared" si="180"/>
        <v>-7441.2769493596861</v>
      </c>
      <c r="BO26" s="36">
        <f t="shared" si="180"/>
        <v>-7489.0752584696456</v>
      </c>
      <c r="BP26" s="36">
        <f t="shared" si="180"/>
        <v>-34641.289786565118</v>
      </c>
      <c r="BQ26" s="36">
        <f t="shared" si="180"/>
        <v>-23650.401324951061</v>
      </c>
      <c r="BR26" s="36">
        <f t="shared" si="180"/>
        <v>-20193.027209947119</v>
      </c>
      <c r="BS26" s="36">
        <f t="shared" si="180"/>
        <v>-4047.6833060518256</v>
      </c>
      <c r="BT26" s="36">
        <f t="shared" si="180"/>
        <v>-14878.833504138194</v>
      </c>
      <c r="BU26" s="36">
        <f t="shared" si="180"/>
        <v>-2678.6047270715935</v>
      </c>
      <c r="BV26" s="36">
        <f t="shared" si="180"/>
        <v>20316.267882974469</v>
      </c>
      <c r="BW26" s="36">
        <f t="shared" si="180"/>
        <v>-18515.43871746771</v>
      </c>
      <c r="BX26" s="36">
        <f t="shared" si="180"/>
        <v>-9068.1162174710771</v>
      </c>
      <c r="BY26" s="36">
        <f t="shared" si="180"/>
        <v>9357.4197797396046</v>
      </c>
      <c r="BZ26" s="36">
        <f t="shared" si="180"/>
        <v>-9057.3569054591644</v>
      </c>
      <c r="CA26" s="36">
        <f t="shared" ref="CA26:DF26" si="181">CA25-BO25</f>
        <v>-6870.9746543561923</v>
      </c>
      <c r="CB26" s="36">
        <f t="shared" si="181"/>
        <v>5376.448256467469</v>
      </c>
      <c r="CC26" s="36">
        <f t="shared" si="181"/>
        <v>1388.4264087391202</v>
      </c>
      <c r="CD26" s="36">
        <f t="shared" si="181"/>
        <v>13993.384823167318</v>
      </c>
      <c r="CE26" s="36">
        <f t="shared" si="181"/>
        <v>8746.698979146342</v>
      </c>
      <c r="CF26" s="36">
        <f t="shared" si="181"/>
        <v>-10449.512224130507</v>
      </c>
      <c r="CG26" s="36">
        <f t="shared" si="181"/>
        <v>22875.206061311328</v>
      </c>
      <c r="CH26" s="36">
        <f t="shared" si="181"/>
        <v>-62934.392448464612</v>
      </c>
      <c r="CI26" s="36">
        <f t="shared" si="181"/>
        <v>-57059.147393223568</v>
      </c>
      <c r="CJ26" s="36">
        <f t="shared" si="181"/>
        <v>-27841.310335739719</v>
      </c>
      <c r="CK26" s="36">
        <f t="shared" si="181"/>
        <v>-48619.087497119879</v>
      </c>
      <c r="CL26" s="36">
        <f t="shared" si="181"/>
        <v>-19286.562619900185</v>
      </c>
      <c r="CM26" s="36">
        <f t="shared" si="181"/>
        <v>3554.2173947900301</v>
      </c>
      <c r="CN26" s="36">
        <f t="shared" si="181"/>
        <v>-3250.22050981145</v>
      </c>
      <c r="CO26" s="36">
        <f t="shared" si="181"/>
        <v>-35641.21782576642</v>
      </c>
      <c r="CP26" s="36">
        <f t="shared" si="181"/>
        <v>-37648.346284888685</v>
      </c>
      <c r="CQ26" s="36">
        <f t="shared" si="181"/>
        <v>-58083.396113964089</v>
      </c>
      <c r="CR26" s="36">
        <f t="shared" si="181"/>
        <v>-18026.565927306161</v>
      </c>
      <c r="CS26" s="36">
        <f t="shared" si="181"/>
        <v>-12241.103483843821</v>
      </c>
      <c r="CT26" s="36">
        <f t="shared" si="181"/>
        <v>-38739.03894348655</v>
      </c>
      <c r="CU26" s="36">
        <f t="shared" si="181"/>
        <v>45653.807271953759</v>
      </c>
      <c r="CV26" s="36">
        <f t="shared" si="181"/>
        <v>26889.153560569714</v>
      </c>
      <c r="CW26" s="36">
        <f t="shared" si="181"/>
        <v>34137.898021133442</v>
      </c>
      <c r="CX26" s="36">
        <f t="shared" si="181"/>
        <v>9572.7324780776689</v>
      </c>
      <c r="CY26" s="36">
        <f t="shared" si="181"/>
        <v>-3677.8343387470813</v>
      </c>
      <c r="CZ26" s="36">
        <f t="shared" si="181"/>
        <v>-6545.2476767898188</v>
      </c>
      <c r="DA26" s="36">
        <f t="shared" si="181"/>
        <v>56662.548656132305</v>
      </c>
      <c r="DB26" s="36">
        <f t="shared" si="181"/>
        <v>26584.488649768842</v>
      </c>
      <c r="DC26" s="36">
        <f t="shared" si="181"/>
        <v>41210.216313685436</v>
      </c>
      <c r="DD26" s="36">
        <f t="shared" si="181"/>
        <v>24159.911617470701</v>
      </c>
      <c r="DE26" s="36">
        <f t="shared" si="181"/>
        <v>3789.0685383368691</v>
      </c>
      <c r="DF26" s="36">
        <f t="shared" si="181"/>
        <v>63992.069857023307</v>
      </c>
      <c r="DG26" s="36">
        <f t="shared" ref="DG26:ED26" si="182">DG25-CU25</f>
        <v>-1112.3715515211225</v>
      </c>
      <c r="DH26" s="36">
        <f t="shared" si="182"/>
        <v>4404.0353588677244</v>
      </c>
      <c r="DI26" s="36">
        <f t="shared" si="182"/>
        <v>-2318.8437297922792</v>
      </c>
      <c r="DJ26" s="36">
        <f t="shared" si="182"/>
        <v>13879.222367944312</v>
      </c>
      <c r="DK26" s="36">
        <f t="shared" si="182"/>
        <v>13811.171235660673</v>
      </c>
      <c r="DL26" s="36">
        <f t="shared" si="182"/>
        <v>10482.153872806986</v>
      </c>
      <c r="DM26" s="36">
        <f t="shared" si="182"/>
        <v>-19648.054857942043</v>
      </c>
      <c r="DN26" s="36">
        <f t="shared" si="182"/>
        <v>64.965727784612682</v>
      </c>
      <c r="DO26" s="36">
        <f t="shared" si="182"/>
        <v>5969.4727666434483</v>
      </c>
      <c r="DP26" s="36">
        <f t="shared" si="182"/>
        <v>1735.6396465822763</v>
      </c>
      <c r="DQ26" s="36">
        <f t="shared" si="182"/>
        <v>-4692.7820936287171</v>
      </c>
      <c r="DR26" s="36">
        <f t="shared" si="182"/>
        <v>-10792.980835186958</v>
      </c>
      <c r="DS26" s="36">
        <f t="shared" si="182"/>
        <v>-3870.1627526621451</v>
      </c>
      <c r="DT26" s="36">
        <f t="shared" si="182"/>
        <v>-4127.6994679406052</v>
      </c>
      <c r="DU26" s="36">
        <f t="shared" si="182"/>
        <v>-3630.6908598213049</v>
      </c>
      <c r="DV26" s="36">
        <f t="shared" si="182"/>
        <v>-3822.1989682118583</v>
      </c>
      <c r="DW26" s="36">
        <f t="shared" si="182"/>
        <v>-4197.7293812934658</v>
      </c>
      <c r="DX26" s="36">
        <f t="shared" si="182"/>
        <v>-4248.7643654297572</v>
      </c>
      <c r="DY26" s="36">
        <f t="shared" si="182"/>
        <v>-4228.3318118292955</v>
      </c>
      <c r="DZ26" s="36">
        <f t="shared" si="182"/>
        <v>-4481.669395511417</v>
      </c>
      <c r="EA26" s="36">
        <f t="shared" si="182"/>
        <v>-6341.3587662926002</v>
      </c>
      <c r="EB26" s="36">
        <f t="shared" si="182"/>
        <v>-4528.9880223499786</v>
      </c>
      <c r="EC26" s="36">
        <f t="shared" si="182"/>
        <v>-7671.7372449747054</v>
      </c>
      <c r="ED26" s="36">
        <f t="shared" si="182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183">EH25-DV25</f>
        <v>-6976.2623734598455</v>
      </c>
      <c r="EI26" s="36">
        <f t="shared" si="183"/>
        <v>-6289.8243288640515</v>
      </c>
      <c r="EJ26" s="36">
        <f t="shared" si="183"/>
        <v>-6024.6562058884883</v>
      </c>
      <c r="EK26" s="36">
        <f t="shared" si="183"/>
        <v>-6013.6885463225481</v>
      </c>
      <c r="EL26" s="36">
        <f t="shared" si="183"/>
        <v>-5174.3034537226486</v>
      </c>
      <c r="EM26" s="157">
        <f t="shared" si="183"/>
        <v>-4108.2792362213659</v>
      </c>
      <c r="EN26" s="157">
        <f t="shared" si="183"/>
        <v>-2471.5887340264162</v>
      </c>
      <c r="EO26" s="157">
        <f t="shared" si="183"/>
        <v>-7125.9285364470561</v>
      </c>
      <c r="EP26" s="176">
        <f t="shared" si="183"/>
        <v>-7449.8256653767894</v>
      </c>
      <c r="EQ26" s="176">
        <f t="shared" si="183"/>
        <v>-62.06724079902051</v>
      </c>
      <c r="ER26" s="186">
        <f t="shared" si="183"/>
        <v>-4255.6713507582317</v>
      </c>
      <c r="ES26" s="186">
        <f t="shared" si="183"/>
        <v>4070.6693494718056</v>
      </c>
      <c r="ET26" s="186">
        <f t="shared" si="183"/>
        <v>14888.231976278854</v>
      </c>
      <c r="EU26" s="186">
        <f t="shared" si="183"/>
        <v>1147.5029888389108</v>
      </c>
      <c r="EV26" s="186">
        <f t="shared" si="183"/>
        <v>2735.8633440263511</v>
      </c>
      <c r="EW26" s="198">
        <f t="shared" si="183"/>
        <v>2373.8401447347715</v>
      </c>
      <c r="EX26" s="198">
        <f t="shared" si="183"/>
        <v>1168.5215288759209</v>
      </c>
      <c r="EY26" s="198">
        <f t="shared" si="183"/>
        <v>3250.81723186819</v>
      </c>
      <c r="EZ26" s="198">
        <f t="shared" si="183"/>
        <v>7544.6447291240911</v>
      </c>
      <c r="FA26" s="211">
        <f t="shared" si="183"/>
        <v>5352.5406294498243</v>
      </c>
      <c r="FB26" s="211">
        <f t="shared" si="183"/>
        <v>2656.7247402554203</v>
      </c>
      <c r="FC26" s="221">
        <f t="shared" si="183"/>
        <v>72547.594056100701</v>
      </c>
      <c r="FD26" s="221">
        <f t="shared" si="183"/>
        <v>21612.069474138669</v>
      </c>
      <c r="FE26" s="233">
        <f t="shared" si="183"/>
        <v>10241.556331790838</v>
      </c>
      <c r="FF26" s="233">
        <f t="shared" si="183"/>
        <v>11776.564493921498</v>
      </c>
      <c r="FG26" s="233">
        <f t="shared" si="183"/>
        <v>6175.6679284617421</v>
      </c>
      <c r="FH26" s="233">
        <f t="shared" si="183"/>
        <v>-3212.7326235405635</v>
      </c>
      <c r="FI26" s="233">
        <f t="shared" si="183"/>
        <v>-4475.8818246168375</v>
      </c>
      <c r="FJ26" s="233">
        <f t="shared" si="183"/>
        <v>1789.0033407887677</v>
      </c>
      <c r="FK26" s="36">
        <f t="shared" si="183"/>
        <v>4973.8792872661143</v>
      </c>
      <c r="FL26" s="36">
        <f t="shared" si="183"/>
        <v>29507.42587517717</v>
      </c>
      <c r="FM26" s="36">
        <f t="shared" si="183"/>
        <v>36244.16607856733</v>
      </c>
      <c r="FN26" s="233">
        <f t="shared" ref="FN26:GI26" si="184">FN25-FB25</f>
        <v>4303.9729003077373</v>
      </c>
      <c r="FO26" s="36">
        <f t="shared" ref="FO26:FZ26" si="185">FO25-FC25</f>
        <v>-83165.342722308793</v>
      </c>
      <c r="FP26" s="36">
        <f t="shared" si="184"/>
        <v>-35627.913660105347</v>
      </c>
      <c r="FQ26" s="233">
        <f t="shared" si="184"/>
        <v>18525.346076733927</v>
      </c>
      <c r="FR26" s="36">
        <f t="shared" si="184"/>
        <v>-58204.056501291256</v>
      </c>
      <c r="FS26" s="36">
        <f t="shared" si="184"/>
        <v>-37634.623481956951</v>
      </c>
      <c r="FT26" s="36">
        <f t="shared" si="184"/>
        <v>-27480.681808889058</v>
      </c>
      <c r="FU26" s="36">
        <f t="shared" si="184"/>
        <v>-25972.434936011152</v>
      </c>
      <c r="FV26" s="36">
        <f t="shared" si="184"/>
        <v>-32823.2956555243</v>
      </c>
      <c r="FW26" s="36">
        <f t="shared" si="184"/>
        <v>-42986.288103721628</v>
      </c>
      <c r="FX26" s="36">
        <f t="shared" si="184"/>
        <v>-72777.417078759259</v>
      </c>
      <c r="FY26" s="257">
        <f t="shared" si="184"/>
        <v>-76521.778943827085</v>
      </c>
      <c r="FZ26" s="281">
        <f t="shared" si="185"/>
        <v>-46213.926863157394</v>
      </c>
      <c r="GA26" s="281">
        <f t="shared" si="184"/>
        <v>-44120.243800907279</v>
      </c>
      <c r="GB26" s="281">
        <f t="shared" si="184"/>
        <v>-35876.572541746515</v>
      </c>
      <c r="GC26" s="281">
        <f t="shared" si="184"/>
        <v>-65561.822147843748</v>
      </c>
      <c r="GD26" s="281">
        <f t="shared" si="184"/>
        <v>-1748.655632895825</v>
      </c>
      <c r="GE26" s="281">
        <f t="shared" si="184"/>
        <v>-3997.6695348897774</v>
      </c>
      <c r="GF26" s="281">
        <f t="shared" si="184"/>
        <v>288.86112201001379</v>
      </c>
      <c r="GG26" s="281">
        <f t="shared" si="184"/>
        <v>-754.48063818542869</v>
      </c>
      <c r="GH26" s="281">
        <f t="shared" si="184"/>
        <v>281.25678539494402</v>
      </c>
      <c r="GI26" s="281">
        <f t="shared" si="184"/>
        <v>-1286.8560601703939</v>
      </c>
      <c r="GJ26" s="281">
        <f t="shared" ref="GJ26:GL26" si="186">GJ25-FX25</f>
        <v>-1812.5597648862167</v>
      </c>
      <c r="GK26" s="281">
        <f t="shared" ref="GK26" si="187">GK25-FY25</f>
        <v>318.80810275030672</v>
      </c>
      <c r="GL26" s="281">
        <f t="shared" si="186"/>
        <v>-29045.047883033927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188">BK25-AVERAGE(C25,O25,AA25,AM25,AY25)</f>
        <v>23767.113075442496</v>
      </c>
      <c r="BL27" s="36">
        <f t="shared" si="188"/>
        <v>-11907.45448744914</v>
      </c>
      <c r="BM27" s="36">
        <f t="shared" si="188"/>
        <v>-16021.995971480967</v>
      </c>
      <c r="BN27" s="36">
        <f t="shared" si="188"/>
        <v>-14316.6978793827</v>
      </c>
      <c r="BO27" s="36">
        <f t="shared" si="188"/>
        <v>-24252.041102900752</v>
      </c>
      <c r="BP27" s="36">
        <f t="shared" si="188"/>
        <v>-23816.726871840976</v>
      </c>
      <c r="BQ27" s="36">
        <f t="shared" si="188"/>
        <v>-15050.826530213555</v>
      </c>
      <c r="BR27" s="36">
        <f t="shared" si="188"/>
        <v>-17652.630467548996</v>
      </c>
      <c r="BS27" s="36">
        <f t="shared" si="188"/>
        <v>-22362.443699402647</v>
      </c>
      <c r="BT27" s="36">
        <f t="shared" si="188"/>
        <v>-12030.280753302155</v>
      </c>
      <c r="BU27" s="36">
        <f t="shared" si="188"/>
        <v>-12092.026632124849</v>
      </c>
      <c r="BV27" s="36">
        <f t="shared" si="188"/>
        <v>34266.10242137505</v>
      </c>
      <c r="BW27" s="36">
        <f t="shared" si="188"/>
        <v>3039.8449872931233</v>
      </c>
      <c r="BX27" s="36">
        <f t="shared" si="188"/>
        <v>-15841.858688095235</v>
      </c>
      <c r="BY27" s="36">
        <f t="shared" si="188"/>
        <v>2374.089340371138</v>
      </c>
      <c r="BZ27" s="36">
        <f t="shared" si="188"/>
        <v>-21411.094220830098</v>
      </c>
      <c r="CA27" s="36">
        <f t="shared" si="188"/>
        <v>-30611.279827935999</v>
      </c>
      <c r="CB27" s="36">
        <f t="shared" si="188"/>
        <v>-15692.326257659151</v>
      </c>
      <c r="CC27" s="36">
        <f t="shared" si="188"/>
        <v>-16171.868898173823</v>
      </c>
      <c r="CD27" s="36">
        <f t="shared" si="188"/>
        <v>2144.0655696767499</v>
      </c>
      <c r="CE27" s="36">
        <f t="shared" si="188"/>
        <v>-7938.0136657893017</v>
      </c>
      <c r="CF27" s="36">
        <f t="shared" si="188"/>
        <v>-25889.567946930445</v>
      </c>
      <c r="CG27" s="36">
        <f t="shared" si="188"/>
        <v>9531.6150452678266</v>
      </c>
      <c r="CH27" s="36">
        <f t="shared" si="188"/>
        <v>-29635.693686099985</v>
      </c>
      <c r="CI27" s="36">
        <f t="shared" si="188"/>
        <v>-62845.451373383607</v>
      </c>
      <c r="CJ27" s="36">
        <f t="shared" si="188"/>
        <v>-47560.172546181915</v>
      </c>
      <c r="CK27" s="36">
        <f t="shared" si="188"/>
        <v>-44871.734313026333</v>
      </c>
      <c r="CL27" s="36">
        <f t="shared" si="188"/>
        <v>-37571.064807757648</v>
      </c>
      <c r="CM27" s="36">
        <f t="shared" si="188"/>
        <v>-20715.652796019131</v>
      </c>
      <c r="CN27" s="36">
        <f t="shared" si="188"/>
        <v>-11922.695030607632</v>
      </c>
      <c r="CO27" s="36">
        <f t="shared" si="188"/>
        <v>-46362.208237299259</v>
      </c>
      <c r="CP27" s="36">
        <f t="shared" si="188"/>
        <v>-37756.690282041382</v>
      </c>
      <c r="CQ27" s="36">
        <f t="shared" ref="CQ27:DV27" si="189">CQ25-AVERAGE(AI25,AU25,BG25,BS25,CE25)</f>
        <v>-64087.908641996153</v>
      </c>
      <c r="CR27" s="36">
        <f t="shared" si="189"/>
        <v>-38322.762181962666</v>
      </c>
      <c r="CS27" s="36">
        <f t="shared" si="189"/>
        <v>-3896.1051152455912</v>
      </c>
      <c r="CT27" s="36">
        <f t="shared" si="189"/>
        <v>-70652.769360809179</v>
      </c>
      <c r="CU27" s="36">
        <f t="shared" si="189"/>
        <v>-6204.5719199298765</v>
      </c>
      <c r="CV27" s="36">
        <f t="shared" si="189"/>
        <v>2371.0796145969653</v>
      </c>
      <c r="CW27" s="36">
        <f t="shared" si="189"/>
        <v>-2486.8721874795156</v>
      </c>
      <c r="CX27" s="36">
        <f t="shared" si="189"/>
        <v>-16766.42076223623</v>
      </c>
      <c r="CY27" s="36">
        <f t="shared" si="189"/>
        <v>-16935.698920961993</v>
      </c>
      <c r="CZ27" s="36">
        <f t="shared" si="189"/>
        <v>-15763.358595174534</v>
      </c>
      <c r="DA27" s="36">
        <f t="shared" si="189"/>
        <v>20164.790389114525</v>
      </c>
      <c r="DB27" s="36">
        <f t="shared" si="189"/>
        <v>-1196.6860483901983</v>
      </c>
      <c r="DC27" s="36">
        <f t="shared" si="189"/>
        <v>-3839.5530180017522</v>
      </c>
      <c r="DD27" s="36">
        <f t="shared" si="189"/>
        <v>-4898.1542535662302</v>
      </c>
      <c r="DE27" s="36">
        <f t="shared" si="189"/>
        <v>3949.0881820745708</v>
      </c>
      <c r="DF27" s="36">
        <f t="shared" si="189"/>
        <v>8791.224921628891</v>
      </c>
      <c r="DG27" s="36">
        <f t="shared" si="189"/>
        <v>-3000.3761974864756</v>
      </c>
      <c r="DH27" s="36">
        <f t="shared" si="189"/>
        <v>8316.2422063666745</v>
      </c>
      <c r="DI27" s="36">
        <f t="shared" si="189"/>
        <v>-1109.0324577714782</v>
      </c>
      <c r="DJ27" s="36">
        <f t="shared" si="189"/>
        <v>4854.2726264107332</v>
      </c>
      <c r="DK27" s="36">
        <f t="shared" si="189"/>
        <v>8755.2292881006142</v>
      </c>
      <c r="DL27" s="36">
        <f t="shared" si="189"/>
        <v>-1481.8552292377863</v>
      </c>
      <c r="DM27" s="36">
        <f t="shared" si="189"/>
        <v>122.5436700094142</v>
      </c>
      <c r="DN27" s="36">
        <f t="shared" si="189"/>
        <v>302.29736394397332</v>
      </c>
      <c r="DO27" s="36">
        <f t="shared" si="189"/>
        <v>6776.7510796615097</v>
      </c>
      <c r="DP27" s="36">
        <f t="shared" si="189"/>
        <v>3092.057793695305</v>
      </c>
      <c r="DQ27" s="36">
        <f t="shared" si="189"/>
        <v>-391.82787415533676</v>
      </c>
      <c r="DR27" s="36">
        <f t="shared" si="189"/>
        <v>-3953.2517184512108</v>
      </c>
      <c r="DS27" s="36">
        <f t="shared" si="189"/>
        <v>-3894.5223314897739</v>
      </c>
      <c r="DT27" s="36">
        <f t="shared" si="189"/>
        <v>2578.8735777053516</v>
      </c>
      <c r="DU27" s="36">
        <f t="shared" si="189"/>
        <v>-2579.1780738750531</v>
      </c>
      <c r="DV27" s="36">
        <f t="shared" si="189"/>
        <v>3498.7219839382742</v>
      </c>
      <c r="DW27" s="36">
        <f t="shared" ref="DW27:ED27" si="190">DW25-AVERAGE(BO25,CA25,CM25,CY25,DK25)</f>
        <v>4691.9990310316207</v>
      </c>
      <c r="DX27" s="36">
        <f t="shared" si="190"/>
        <v>-14.988425889139762</v>
      </c>
      <c r="DY27" s="36">
        <f t="shared" si="190"/>
        <v>71.95164693769766</v>
      </c>
      <c r="DZ27" s="36">
        <f t="shared" si="190"/>
        <v>-739.66517274442594</v>
      </c>
      <c r="EA27" s="36">
        <f t="shared" si="190"/>
        <v>1676.3305854770588</v>
      </c>
      <c r="EB27" s="36">
        <f t="shared" si="190"/>
        <v>2054.9418496497092</v>
      </c>
      <c r="EC27" s="36">
        <f t="shared" si="190"/>
        <v>-9473.9219781508436</v>
      </c>
      <c r="ED27" s="36">
        <f t="shared" si="190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191">EH25-AVERAGE(BZ25,CL25,CX25,DJ25,DV25)</f>
        <v>-1734.7076600117434</v>
      </c>
      <c r="EI27" s="36">
        <f t="shared" si="191"/>
        <v>-2121.5953490432585</v>
      </c>
      <c r="EJ27" s="36">
        <f t="shared" si="191"/>
        <v>-6402.5185472263256</v>
      </c>
      <c r="EK27" s="36">
        <f t="shared" si="191"/>
        <v>-5648.411013251578</v>
      </c>
      <c r="EL27" s="36">
        <f t="shared" si="191"/>
        <v>-5616.5333305312088</v>
      </c>
      <c r="EM27" s="157">
        <f t="shared" si="191"/>
        <v>-732.27528658803203</v>
      </c>
      <c r="EN27" s="157">
        <f t="shared" si="191"/>
        <v>1005.2560975700326</v>
      </c>
      <c r="EO27" s="157">
        <f t="shared" si="191"/>
        <v>-17011.580870038073</v>
      </c>
      <c r="EP27" s="176">
        <f t="shared" si="191"/>
        <v>272.6099398987426</v>
      </c>
      <c r="EQ27" s="176">
        <f t="shared" si="191"/>
        <v>-1316.1794061739929</v>
      </c>
      <c r="ER27" s="186">
        <f t="shared" si="191"/>
        <v>-7113.1516046838078</v>
      </c>
      <c r="ES27" s="186">
        <f t="shared" si="191"/>
        <v>1248.7238470060693</v>
      </c>
      <c r="ET27" s="186">
        <f t="shared" si="191"/>
        <v>14480.138139377115</v>
      </c>
      <c r="EU27" s="186">
        <f t="shared" si="191"/>
        <v>-1614.0924765135569</v>
      </c>
      <c r="EV27" s="186">
        <f t="shared" si="191"/>
        <v>-1749.3082261774689</v>
      </c>
      <c r="EW27" s="198">
        <f t="shared" si="191"/>
        <v>-1500.8219913712237</v>
      </c>
      <c r="EX27" s="198">
        <f t="shared" si="191"/>
        <v>-317.03885034142877</v>
      </c>
      <c r="EY27" s="198">
        <f t="shared" si="191"/>
        <v>6789.2109525100095</v>
      </c>
      <c r="EZ27" s="198">
        <f t="shared" si="191"/>
        <v>8376.2191106200335</v>
      </c>
      <c r="FA27" s="211">
        <f t="shared" si="191"/>
        <v>-6070.543676476751</v>
      </c>
      <c r="FB27" s="211">
        <f t="shared" si="191"/>
        <v>2439.9888094906055</v>
      </c>
      <c r="FC27" s="221">
        <f t="shared" si="191"/>
        <v>65014.030341422418</v>
      </c>
      <c r="FD27" s="221">
        <f t="shared" si="191"/>
        <v>11797.030606512679</v>
      </c>
      <c r="FE27" s="233">
        <f t="shared" si="191"/>
        <v>6674.3668973192689</v>
      </c>
      <c r="FF27" s="233">
        <f t="shared" si="191"/>
        <v>20748.357537172822</v>
      </c>
      <c r="FG27" s="233">
        <f t="shared" si="191"/>
        <v>4402.9182168291882</v>
      </c>
      <c r="FH27" s="233">
        <f t="shared" si="191"/>
        <v>-4241.9106434631103</v>
      </c>
      <c r="FI27" s="233">
        <f t="shared" si="191"/>
        <v>-11805.966532942664</v>
      </c>
      <c r="FJ27" s="233">
        <f t="shared" si="191"/>
        <v>-2160.4361209917406</v>
      </c>
      <c r="FK27" s="36">
        <f t="shared" si="191"/>
        <v>3766.9165778395254</v>
      </c>
      <c r="FL27" s="36">
        <f t="shared" si="191"/>
        <v>32595.721138437075</v>
      </c>
      <c r="FM27" s="36">
        <f t="shared" si="191"/>
        <v>32243.390143543336</v>
      </c>
      <c r="FN27" s="233">
        <f t="shared" ref="FN27:GI27" si="192">FN25-AVERAGE(DF25,DR25,ED25,EP25,FB25)</f>
        <v>-2024.5368976135505</v>
      </c>
      <c r="FO27" s="36">
        <f t="shared" ref="FO27:FZ27" si="193">FO25-AVERAGE(DG25,DS25,EE25,EQ25,FC25)</f>
        <v>-29747.454046220082</v>
      </c>
      <c r="FP27" s="36">
        <f t="shared" si="192"/>
        <v>-25477.353499248595</v>
      </c>
      <c r="FQ27" s="233">
        <f t="shared" si="192"/>
        <v>25163.068030444061</v>
      </c>
      <c r="FR27" s="36">
        <f t="shared" si="192"/>
        <v>-43404.810463413043</v>
      </c>
      <c r="FS27" s="36">
        <f t="shared" si="192"/>
        <v>-35361.062953688524</v>
      </c>
      <c r="FT27" s="36">
        <f t="shared" si="192"/>
        <v>-31668.965256747033</v>
      </c>
      <c r="FU27" s="36">
        <f t="shared" si="192"/>
        <v>-31379.978089758632</v>
      </c>
      <c r="FV27" s="36">
        <f t="shared" si="192"/>
        <v>-33657.035326159094</v>
      </c>
      <c r="FW27" s="36">
        <f t="shared" si="192"/>
        <v>-39968.27778253486</v>
      </c>
      <c r="FX27" s="36">
        <f t="shared" si="192"/>
        <v>-46539.122639223642</v>
      </c>
      <c r="FY27" s="257">
        <f t="shared" si="192"/>
        <v>-48699.640566877089</v>
      </c>
      <c r="FZ27" s="281">
        <f t="shared" si="193"/>
        <v>-45069.342976839747</v>
      </c>
      <c r="GA27" s="281">
        <f t="shared" si="192"/>
        <v>-69053.245278303482</v>
      </c>
      <c r="GB27" s="281">
        <f t="shared" si="192"/>
        <v>-54994.006682856416</v>
      </c>
      <c r="GC27" s="281">
        <f t="shared" si="192"/>
        <v>-44604.237022314075</v>
      </c>
      <c r="GD27" s="281">
        <f t="shared" si="192"/>
        <v>-36685.921821756347</v>
      </c>
      <c r="GE27" s="281">
        <f t="shared" si="192"/>
        <v>-31198.931233615527</v>
      </c>
      <c r="GF27" s="281">
        <f t="shared" si="192"/>
        <v>-23733.909802792739</v>
      </c>
      <c r="GG27" s="281">
        <f t="shared" si="192"/>
        <v>-24471.15933313506</v>
      </c>
      <c r="GH27" s="281">
        <f t="shared" si="192"/>
        <v>-25471.429813745402</v>
      </c>
      <c r="GI27" s="281">
        <f t="shared" si="192"/>
        <v>-32212.887925285031</v>
      </c>
      <c r="GJ27" s="281">
        <f t="shared" ref="GJ27:GL27" si="194">GJ25-AVERAGE(EB25,EN25,EZ25,FL25,FX25)</f>
        <v>-39806.49775794294</v>
      </c>
      <c r="GK27" s="281">
        <f t="shared" ref="GK27" si="195">GK25-AVERAGE(EC25,EO25,FA25,FM25,FY25)</f>
        <v>-38436.284860680433</v>
      </c>
      <c r="GL27" s="281">
        <f t="shared" si="194"/>
        <v>-63861.080870348378</v>
      </c>
    </row>
    <row r="28" spans="1:194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196">DG25-DG55</f>
        <v>0</v>
      </c>
      <c r="DH28" s="38">
        <f t="shared" si="196"/>
        <v>0</v>
      </c>
      <c r="DI28" s="38">
        <f t="shared" si="196"/>
        <v>0</v>
      </c>
      <c r="DJ28" s="38">
        <f t="shared" si="196"/>
        <v>0</v>
      </c>
      <c r="DK28" s="38">
        <f t="shared" si="196"/>
        <v>0</v>
      </c>
      <c r="DL28" s="38">
        <f t="shared" si="196"/>
        <v>0</v>
      </c>
      <c r="DM28" s="38">
        <f t="shared" si="196"/>
        <v>0</v>
      </c>
      <c r="DN28" s="38">
        <f t="shared" si="196"/>
        <v>0</v>
      </c>
      <c r="DO28" s="38">
        <f t="shared" si="196"/>
        <v>0</v>
      </c>
      <c r="DP28" s="38">
        <f t="shared" si="196"/>
        <v>0</v>
      </c>
      <c r="DQ28" s="38">
        <f t="shared" si="196"/>
        <v>0</v>
      </c>
      <c r="DR28" s="38">
        <f t="shared" si="196"/>
        <v>0</v>
      </c>
      <c r="DS28" s="38">
        <f t="shared" si="196"/>
        <v>0</v>
      </c>
      <c r="DT28" s="38">
        <f t="shared" si="196"/>
        <v>0</v>
      </c>
      <c r="DU28" s="38">
        <f t="shared" si="196"/>
        <v>0</v>
      </c>
      <c r="DV28" s="38">
        <f t="shared" si="196"/>
        <v>0</v>
      </c>
      <c r="DW28" s="38">
        <f t="shared" si="196"/>
        <v>0</v>
      </c>
      <c r="DX28" s="38">
        <f t="shared" si="196"/>
        <v>0</v>
      </c>
      <c r="DY28" s="38">
        <f t="shared" si="196"/>
        <v>0</v>
      </c>
      <c r="DZ28" s="38">
        <f>DZ25-DZ55</f>
        <v>0</v>
      </c>
      <c r="EA28" s="38">
        <f t="shared" si="196"/>
        <v>0</v>
      </c>
      <c r="EB28" s="38">
        <f t="shared" si="196"/>
        <v>0</v>
      </c>
      <c r="EC28" s="38">
        <f t="shared" si="196"/>
        <v>0</v>
      </c>
      <c r="ED28" s="38">
        <f t="shared" si="196"/>
        <v>0</v>
      </c>
      <c r="EE28" s="38">
        <f t="shared" si="196"/>
        <v>0</v>
      </c>
      <c r="EF28" s="38">
        <f t="shared" si="196"/>
        <v>0</v>
      </c>
      <c r="EG28" s="38">
        <f t="shared" si="196"/>
        <v>0</v>
      </c>
      <c r="EH28" s="38">
        <f t="shared" si="196"/>
        <v>0</v>
      </c>
      <c r="EI28" s="38">
        <f t="shared" si="196"/>
        <v>0</v>
      </c>
      <c r="EJ28" s="38">
        <f t="shared" si="196"/>
        <v>0</v>
      </c>
      <c r="EK28" s="38">
        <f t="shared" si="196"/>
        <v>0</v>
      </c>
      <c r="EL28" s="38">
        <f t="shared" si="196"/>
        <v>0</v>
      </c>
      <c r="EM28" s="158">
        <f t="shared" si="196"/>
        <v>0</v>
      </c>
      <c r="EN28" s="158">
        <f t="shared" si="196"/>
        <v>0</v>
      </c>
      <c r="EO28" s="158">
        <f t="shared" ref="EO28:FF28" si="197">EO25-EO55</f>
        <v>0</v>
      </c>
      <c r="EP28" s="177">
        <f t="shared" si="197"/>
        <v>0</v>
      </c>
      <c r="EQ28" s="177">
        <f t="shared" si="197"/>
        <v>0</v>
      </c>
      <c r="ER28" s="187">
        <f t="shared" si="197"/>
        <v>0</v>
      </c>
      <c r="ES28" s="187">
        <f t="shared" si="197"/>
        <v>0</v>
      </c>
      <c r="ET28" s="187">
        <f t="shared" si="197"/>
        <v>0</v>
      </c>
      <c r="EU28" s="187">
        <f t="shared" si="197"/>
        <v>0</v>
      </c>
      <c r="EV28" s="187">
        <f t="shared" si="197"/>
        <v>0</v>
      </c>
      <c r="EW28" s="199">
        <f t="shared" si="197"/>
        <v>0</v>
      </c>
      <c r="EX28" s="199">
        <f t="shared" si="197"/>
        <v>0</v>
      </c>
      <c r="EY28" s="199">
        <f t="shared" si="197"/>
        <v>0</v>
      </c>
      <c r="EZ28" s="199">
        <f t="shared" si="197"/>
        <v>0</v>
      </c>
      <c r="FA28" s="212">
        <f t="shared" si="197"/>
        <v>0</v>
      </c>
      <c r="FB28" s="212">
        <f t="shared" si="197"/>
        <v>0</v>
      </c>
      <c r="FC28" s="222">
        <f t="shared" si="197"/>
        <v>0</v>
      </c>
      <c r="FD28" s="222">
        <f t="shared" si="197"/>
        <v>0</v>
      </c>
      <c r="FE28" s="234">
        <f t="shared" si="197"/>
        <v>0</v>
      </c>
      <c r="FF28" s="234">
        <f t="shared" si="197"/>
        <v>0</v>
      </c>
      <c r="FG28" s="234">
        <f t="shared" ref="FG28:FH28" si="198">FG25-FG55</f>
        <v>0</v>
      </c>
      <c r="FH28" s="234">
        <f t="shared" si="198"/>
        <v>0</v>
      </c>
      <c r="FI28" s="234">
        <f t="shared" ref="FI28:FJ28" si="199">FI25-FI55</f>
        <v>0</v>
      </c>
      <c r="FJ28" s="234">
        <f t="shared" si="199"/>
        <v>0</v>
      </c>
      <c r="FK28" s="38">
        <f t="shared" ref="FK28" si="200">FK25-FK55</f>
        <v>0</v>
      </c>
      <c r="FL28" s="38">
        <f t="shared" ref="FL28:FP28" si="201">FL25-FL55</f>
        <v>0</v>
      </c>
      <c r="FM28" s="38">
        <f t="shared" si="201"/>
        <v>0</v>
      </c>
      <c r="FN28" s="234">
        <f t="shared" si="201"/>
        <v>-36256.155272135773</v>
      </c>
      <c r="FO28" s="38">
        <f t="shared" si="201"/>
        <v>-16126.567905222735</v>
      </c>
      <c r="FP28" s="38">
        <f t="shared" si="201"/>
        <v>-15297.087675099581</v>
      </c>
      <c r="FQ28" s="234">
        <f t="shared" ref="FQ28:FR28" si="202">FQ25-FQ55</f>
        <v>-13060.157784169889</v>
      </c>
      <c r="FR28" s="38">
        <f t="shared" si="202"/>
        <v>-11900.866412702686</v>
      </c>
      <c r="FS28" s="38">
        <f t="shared" ref="FS28:FT28" si="203">FS25-FS55</f>
        <v>-11747.675204328494</v>
      </c>
      <c r="FT28" s="38">
        <f t="shared" si="203"/>
        <v>-11695.399412528233</v>
      </c>
      <c r="FU28" s="38">
        <f t="shared" ref="FU28:FV28" si="204">FU25-FU55</f>
        <v>-11597.33963621335</v>
      </c>
      <c r="FV28" s="38">
        <f t="shared" si="204"/>
        <v>-12198.18504841777</v>
      </c>
      <c r="FW28" s="38">
        <f t="shared" ref="FW28:FX28" si="205">FW25-FW55</f>
        <v>-13478.171952406236</v>
      </c>
      <c r="FX28" s="38">
        <f t="shared" si="205"/>
        <v>-16247.834202080441</v>
      </c>
      <c r="FY28" s="258">
        <f t="shared" ref="FY28:GD28" si="206">FY25-FY55</f>
        <v>-16565.485242221737</v>
      </c>
      <c r="FZ28" s="282">
        <f t="shared" si="206"/>
        <v>-16188.286803478113</v>
      </c>
      <c r="GA28" s="282">
        <f t="shared" si="206"/>
        <v>-28279.8086167562</v>
      </c>
      <c r="GB28" s="282">
        <f t="shared" si="206"/>
        <v>-20604.368810632819</v>
      </c>
      <c r="GC28" s="282">
        <f t="shared" si="206"/>
        <v>-10750.773531306826</v>
      </c>
      <c r="GD28" s="282">
        <f t="shared" si="206"/>
        <v>-9898.3890616531135</v>
      </c>
      <c r="GE28" s="282">
        <f t="shared" ref="GE28:GI28" si="207">GE25-GE55</f>
        <v>-9717.28629732033</v>
      </c>
      <c r="GF28" s="282">
        <f t="shared" si="207"/>
        <v>-9926.2491009727819</v>
      </c>
      <c r="GG28" s="282">
        <f t="shared" si="207"/>
        <v>-9788.5445082959777</v>
      </c>
      <c r="GH28" s="282">
        <f t="shared" si="207"/>
        <v>-10594.569010440435</v>
      </c>
      <c r="GI28" s="282">
        <f t="shared" si="207"/>
        <v>-11904.988144138973</v>
      </c>
      <c r="GJ28" s="282">
        <f t="shared" ref="GJ28:GL28" si="208">GJ25-GJ55</f>
        <v>-14612.996856899641</v>
      </c>
      <c r="GK28" s="282">
        <f t="shared" si="208"/>
        <v>-14712.253506370616</v>
      </c>
      <c r="GL28" s="282">
        <f t="shared" si="208"/>
        <v>171758.85190496303</v>
      </c>
    </row>
    <row r="29" spans="1:194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128"/>
      <c r="FO29" s="34"/>
      <c r="FP29" s="34"/>
      <c r="FQ29" s="128"/>
      <c r="FR29" s="34"/>
      <c r="FS29" s="34"/>
      <c r="FT29" s="34"/>
      <c r="FU29" s="34"/>
      <c r="FV29" s="34"/>
      <c r="FW29" s="34"/>
      <c r="FX29" s="34"/>
      <c r="FY29" s="261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</row>
    <row r="30" spans="1:194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57">
        <v>26333.333333333332</v>
      </c>
      <c r="EN30" s="157">
        <v>51580.645161290326</v>
      </c>
      <c r="EO30" s="157">
        <v>15833.333333333334</v>
      </c>
      <c r="EP30" s="176">
        <v>42967.741935483871</v>
      </c>
      <c r="EQ30" s="176">
        <v>27129.032258064515</v>
      </c>
      <c r="ER30" s="186">
        <v>26214.285714285714</v>
      </c>
      <c r="ES30" s="186">
        <v>74000</v>
      </c>
      <c r="ET30" s="186">
        <v>35233.333333333336</v>
      </c>
      <c r="EU30" s="186">
        <v>47354.838709677417</v>
      </c>
      <c r="EV30" s="186">
        <v>44200</v>
      </c>
      <c r="EW30" s="198">
        <v>50677.419354838712</v>
      </c>
      <c r="EX30" s="198">
        <v>40483.870967741939</v>
      </c>
      <c r="EY30" s="198">
        <v>63433.333333333328</v>
      </c>
      <c r="EZ30" s="198">
        <v>79741.935483870955</v>
      </c>
      <c r="FA30" s="211">
        <v>41933.333333333328</v>
      </c>
      <c r="FB30" s="211">
        <v>56645.161290322583</v>
      </c>
      <c r="FC30" s="221">
        <v>27451.612903225807</v>
      </c>
      <c r="FD30" s="221">
        <v>35285.714285714283</v>
      </c>
      <c r="FE30" s="233">
        <v>19290.322580645159</v>
      </c>
      <c r="FF30" s="233">
        <v>58766.666666666664</v>
      </c>
      <c r="FG30" s="233">
        <v>54258.06451612903</v>
      </c>
      <c r="FH30" s="233">
        <v>54733.333333333336</v>
      </c>
      <c r="FI30" s="233">
        <v>95225.806451612894</v>
      </c>
      <c r="FJ30" s="233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3">
        <v>49096.774193548386</v>
      </c>
      <c r="FO30" s="36">
        <v>59064.516129032258</v>
      </c>
      <c r="FP30" s="36">
        <v>64000</v>
      </c>
      <c r="FQ30" s="233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36">
        <v>121451.6129032258</v>
      </c>
      <c r="FY30" s="257">
        <v>107636.3247165113</v>
      </c>
      <c r="FZ30" s="281">
        <v>93966.338857879571</v>
      </c>
      <c r="GA30" s="281">
        <v>156424.8564318463</v>
      </c>
      <c r="GB30" s="281">
        <v>143798.72530310578</v>
      </c>
      <c r="GC30" s="281">
        <v>124879.2992519008</v>
      </c>
      <c r="GD30" s="281">
        <v>108979.04811970047</v>
      </c>
      <c r="GE30" s="281">
        <v>98613.485471621971</v>
      </c>
      <c r="GF30" s="281">
        <v>101069.35349993619</v>
      </c>
      <c r="GG30" s="281">
        <v>100149.0660617627</v>
      </c>
      <c r="GH30" s="281">
        <v>99295.129469485677</v>
      </c>
      <c r="GI30" s="281">
        <v>101706.45349322991</v>
      </c>
      <c r="GJ30" s="281">
        <v>105580.50407465895</v>
      </c>
      <c r="GK30" s="281">
        <v>115952.76698406482</v>
      </c>
      <c r="GL30" s="281">
        <v>144972.42772592354</v>
      </c>
    </row>
    <row r="31" spans="1:194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209">O30-C30</f>
        <v>-96.774193548387075</v>
      </c>
      <c r="P31" s="36">
        <f t="shared" si="209"/>
        <v>-107.14285714285711</v>
      </c>
      <c r="Q31" s="36">
        <f t="shared" si="209"/>
        <v>-354.83870967741939</v>
      </c>
      <c r="R31" s="36">
        <f t="shared" si="209"/>
        <v>333.33333333333331</v>
      </c>
      <c r="S31" s="36">
        <f t="shared" si="209"/>
        <v>64.51612903225805</v>
      </c>
      <c r="T31" s="36">
        <f t="shared" si="209"/>
        <v>100</v>
      </c>
      <c r="U31" s="36">
        <f t="shared" si="209"/>
        <v>-290.32258064516122</v>
      </c>
      <c r="V31" s="36">
        <f t="shared" si="209"/>
        <v>0</v>
      </c>
      <c r="W31" s="36">
        <f t="shared" si="209"/>
        <v>199.99999999999994</v>
      </c>
      <c r="X31" s="36">
        <f t="shared" si="209"/>
        <v>-161.29032258064512</v>
      </c>
      <c r="Y31" s="36">
        <f t="shared" si="209"/>
        <v>-33.333333333333314</v>
      </c>
      <c r="Z31" s="36">
        <f t="shared" si="209"/>
        <v>225.80645161290329</v>
      </c>
      <c r="AA31" s="36">
        <f t="shared" si="209"/>
        <v>419.35483870967744</v>
      </c>
      <c r="AB31" s="36">
        <f t="shared" si="209"/>
        <v>-35.714285714285779</v>
      </c>
      <c r="AC31" s="36">
        <f t="shared" si="209"/>
        <v>161.29032258064512</v>
      </c>
      <c r="AD31" s="36">
        <f t="shared" si="209"/>
        <v>66.666666666666629</v>
      </c>
      <c r="AE31" s="36">
        <f t="shared" si="209"/>
        <v>387.09677419354841</v>
      </c>
      <c r="AF31" s="36">
        <f t="shared" si="209"/>
        <v>1633.3333333333333</v>
      </c>
      <c r="AG31" s="36">
        <f t="shared" si="209"/>
        <v>258.0645161290322</v>
      </c>
      <c r="AH31" s="36">
        <f t="shared" si="209"/>
        <v>290.32258064516122</v>
      </c>
      <c r="AI31" s="36">
        <f t="shared" si="209"/>
        <v>-33.333333333333258</v>
      </c>
      <c r="AJ31" s="36">
        <f t="shared" si="209"/>
        <v>290.32258064516122</v>
      </c>
      <c r="AK31" s="36">
        <f t="shared" si="209"/>
        <v>99.999999999999943</v>
      </c>
      <c r="AL31" s="36">
        <f t="shared" si="209"/>
        <v>258.0645161290322</v>
      </c>
      <c r="AM31" s="36">
        <f t="shared" si="209"/>
        <v>-451.61290322580646</v>
      </c>
      <c r="AN31" s="36">
        <f t="shared" si="209"/>
        <v>217.98029556650249</v>
      </c>
      <c r="AO31" s="36">
        <f t="shared" si="209"/>
        <v>1096.7741935483873</v>
      </c>
      <c r="AP31" s="36">
        <f t="shared" si="209"/>
        <v>233.33333333333337</v>
      </c>
      <c r="AQ31" s="36">
        <f t="shared" si="209"/>
        <v>258.0645161290322</v>
      </c>
      <c r="AR31" s="36">
        <f t="shared" si="209"/>
        <v>-1566.6666666666665</v>
      </c>
      <c r="AS31" s="36">
        <f t="shared" si="209"/>
        <v>-193.54838709677415</v>
      </c>
      <c r="AT31" s="36">
        <f t="shared" si="209"/>
        <v>-225.80645161290317</v>
      </c>
      <c r="AU31" s="36">
        <f t="shared" ref="AU31:BZ31" si="210">AU30-AI30</f>
        <v>-66.666666666666686</v>
      </c>
      <c r="AV31" s="36">
        <f t="shared" si="210"/>
        <v>-193.54838709677415</v>
      </c>
      <c r="AW31" s="36">
        <f t="shared" si="210"/>
        <v>-99.999999999999943</v>
      </c>
      <c r="AX31" s="36">
        <f t="shared" si="210"/>
        <v>-516.12903225806451</v>
      </c>
      <c r="AY31" s="36">
        <f t="shared" si="210"/>
        <v>0</v>
      </c>
      <c r="AZ31" s="36">
        <f t="shared" si="210"/>
        <v>-146.55172413793105</v>
      </c>
      <c r="BA31" s="36">
        <f t="shared" si="210"/>
        <v>-1064.516129032258</v>
      </c>
      <c r="BB31" s="36">
        <f t="shared" si="210"/>
        <v>-266.66666666666663</v>
      </c>
      <c r="BC31" s="36">
        <f t="shared" si="210"/>
        <v>-612.90322580645159</v>
      </c>
      <c r="BD31" s="36">
        <f t="shared" si="210"/>
        <v>366.66666666666663</v>
      </c>
      <c r="BE31" s="36">
        <f t="shared" si="210"/>
        <v>0</v>
      </c>
      <c r="BF31" s="36">
        <f t="shared" si="210"/>
        <v>193.54838709677415</v>
      </c>
      <c r="BG31" s="36">
        <f t="shared" si="210"/>
        <v>99.999999999999943</v>
      </c>
      <c r="BH31" s="36">
        <f t="shared" si="210"/>
        <v>-96.774193548387075</v>
      </c>
      <c r="BI31" s="36">
        <f t="shared" si="210"/>
        <v>766.66666666666652</v>
      </c>
      <c r="BJ31" s="36">
        <f t="shared" si="210"/>
        <v>0</v>
      </c>
      <c r="BK31" s="36">
        <f t="shared" si="210"/>
        <v>322.58064516129036</v>
      </c>
      <c r="BL31" s="36">
        <f t="shared" si="210"/>
        <v>1357.1428571428573</v>
      </c>
      <c r="BM31" s="36">
        <f t="shared" si="210"/>
        <v>0</v>
      </c>
      <c r="BN31" s="36">
        <f t="shared" si="210"/>
        <v>1466.6666666666665</v>
      </c>
      <c r="BO31" s="36">
        <f t="shared" si="210"/>
        <v>64.51612903225805</v>
      </c>
      <c r="BP31" s="36">
        <f t="shared" si="210"/>
        <v>-66.666666666666629</v>
      </c>
      <c r="BQ31" s="36">
        <f t="shared" si="210"/>
        <v>0</v>
      </c>
      <c r="BR31" s="36">
        <f t="shared" si="210"/>
        <v>-225.80645161290317</v>
      </c>
      <c r="BS31" s="36">
        <f t="shared" si="210"/>
        <v>-133.33333333333331</v>
      </c>
      <c r="BT31" s="36">
        <f t="shared" si="210"/>
        <v>-64.51612903225805</v>
      </c>
      <c r="BU31" s="36">
        <f t="shared" si="210"/>
        <v>-800</v>
      </c>
      <c r="BV31" s="36">
        <f t="shared" si="210"/>
        <v>-193.54838709677415</v>
      </c>
      <c r="BW31" s="36">
        <f t="shared" si="210"/>
        <v>548.38709677419342</v>
      </c>
      <c r="BX31" s="36">
        <f t="shared" si="210"/>
        <v>-1321.4285714285716</v>
      </c>
      <c r="BY31" s="36">
        <f t="shared" si="210"/>
        <v>-32.258064516129025</v>
      </c>
      <c r="BZ31" s="36">
        <f t="shared" si="210"/>
        <v>1333.3333333333335</v>
      </c>
      <c r="CA31" s="36">
        <f t="shared" ref="CA31:DF31" si="211">CA30-BO30</f>
        <v>258.06451612903231</v>
      </c>
      <c r="CB31" s="36">
        <f t="shared" si="211"/>
        <v>333.33333333333326</v>
      </c>
      <c r="CC31" s="36">
        <f t="shared" si="211"/>
        <v>354.83870967741939</v>
      </c>
      <c r="CD31" s="36">
        <f t="shared" si="211"/>
        <v>387.09677419354841</v>
      </c>
      <c r="CE31" s="36">
        <f t="shared" si="211"/>
        <v>166.66666666666669</v>
      </c>
      <c r="CF31" s="36">
        <f t="shared" si="211"/>
        <v>612.90322580645159</v>
      </c>
      <c r="CG31" s="36">
        <f t="shared" si="211"/>
        <v>500.00000000000006</v>
      </c>
      <c r="CH31" s="36">
        <f t="shared" si="211"/>
        <v>129.0322580645161</v>
      </c>
      <c r="CI31" s="36">
        <f t="shared" si="211"/>
        <v>-322.58064516129025</v>
      </c>
      <c r="CJ31" s="36">
        <f t="shared" si="211"/>
        <v>857.14285714285722</v>
      </c>
      <c r="CK31" s="36">
        <f t="shared" si="211"/>
        <v>548.38709677419354</v>
      </c>
      <c r="CL31" s="36">
        <f t="shared" si="211"/>
        <v>-1933.3333333333335</v>
      </c>
      <c r="CM31" s="36">
        <f t="shared" si="211"/>
        <v>322.58064516129025</v>
      </c>
      <c r="CN31" s="36">
        <f t="shared" si="211"/>
        <v>2100</v>
      </c>
      <c r="CO31" s="36">
        <f t="shared" si="211"/>
        <v>903.22580645161293</v>
      </c>
      <c r="CP31" s="36">
        <f t="shared" si="211"/>
        <v>258.0645161290322</v>
      </c>
      <c r="CQ31" s="36">
        <f t="shared" si="211"/>
        <v>5633.333333333333</v>
      </c>
      <c r="CR31" s="36">
        <f t="shared" si="211"/>
        <v>9290.322580645161</v>
      </c>
      <c r="CS31" s="36">
        <f t="shared" si="211"/>
        <v>4600</v>
      </c>
      <c r="CT31" s="36">
        <f t="shared" si="211"/>
        <v>4967.7419354838712</v>
      </c>
      <c r="CU31" s="36">
        <f t="shared" si="211"/>
        <v>5225.8064516129034</v>
      </c>
      <c r="CV31" s="36">
        <f t="shared" si="211"/>
        <v>5464.2857142857138</v>
      </c>
      <c r="CW31" s="36">
        <f t="shared" si="211"/>
        <v>7548.3870967741932</v>
      </c>
      <c r="CX31" s="36">
        <f t="shared" si="211"/>
        <v>4000</v>
      </c>
      <c r="CY31" s="36">
        <f t="shared" si="211"/>
        <v>225.80645161290317</v>
      </c>
      <c r="CZ31" s="36">
        <f t="shared" si="211"/>
        <v>-2166.666666666667</v>
      </c>
      <c r="DA31" s="36">
        <f t="shared" si="211"/>
        <v>3290.322580645161</v>
      </c>
      <c r="DB31" s="36">
        <f t="shared" si="211"/>
        <v>225.80645161290317</v>
      </c>
      <c r="DC31" s="36">
        <f t="shared" si="211"/>
        <v>-2033.333333333333</v>
      </c>
      <c r="DD31" s="36">
        <f t="shared" si="211"/>
        <v>-3967.7419354838703</v>
      </c>
      <c r="DE31" s="36">
        <f t="shared" si="211"/>
        <v>1500</v>
      </c>
      <c r="DF31" s="36">
        <f t="shared" si="211"/>
        <v>193.5483870967746</v>
      </c>
      <c r="DG31" s="36">
        <f t="shared" ref="DG31:ED31" si="212">DG30-CU30</f>
        <v>225.8064516129034</v>
      </c>
      <c r="DH31" s="36">
        <f t="shared" si="212"/>
        <v>-5071.4285714285706</v>
      </c>
      <c r="DI31" s="36">
        <f t="shared" si="212"/>
        <v>-7645.1612903225805</v>
      </c>
      <c r="DJ31" s="36">
        <f t="shared" si="212"/>
        <v>9566.6666666666661</v>
      </c>
      <c r="DK31" s="36">
        <f t="shared" si="212"/>
        <v>8870.967741935483</v>
      </c>
      <c r="DL31" s="36">
        <f t="shared" si="212"/>
        <v>9233.3333333333339</v>
      </c>
      <c r="DM31" s="36">
        <f t="shared" si="212"/>
        <v>5677.4193548387102</v>
      </c>
      <c r="DN31" s="36">
        <f t="shared" si="212"/>
        <v>12806.451612903225</v>
      </c>
      <c r="DO31" s="36">
        <f t="shared" si="212"/>
        <v>24400</v>
      </c>
      <c r="DP31" s="36">
        <f t="shared" si="212"/>
        <v>35129.032258064515</v>
      </c>
      <c r="DQ31" s="36">
        <f t="shared" si="212"/>
        <v>-600</v>
      </c>
      <c r="DR31" s="36">
        <f t="shared" si="212"/>
        <v>2741.9354838709678</v>
      </c>
      <c r="DS31" s="36">
        <f t="shared" si="212"/>
        <v>6709.6774193548381</v>
      </c>
      <c r="DT31" s="36">
        <f t="shared" si="212"/>
        <v>24107.142857142855</v>
      </c>
      <c r="DU31" s="36">
        <f t="shared" si="212"/>
        <v>22612.903225806451</v>
      </c>
      <c r="DV31" s="36">
        <f t="shared" si="212"/>
        <v>9300.0000000000018</v>
      </c>
      <c r="DW31" s="36">
        <f t="shared" si="212"/>
        <v>36612.903225806454</v>
      </c>
      <c r="DX31" s="36">
        <f t="shared" si="212"/>
        <v>41366.666666666664</v>
      </c>
      <c r="DY31" s="36">
        <f t="shared" si="212"/>
        <v>39709.677419354834</v>
      </c>
      <c r="DZ31" s="36">
        <f t="shared" si="212"/>
        <v>25806.451612903227</v>
      </c>
      <c r="EA31" s="36">
        <f t="shared" si="212"/>
        <v>30266.666666666664</v>
      </c>
      <c r="EB31" s="36">
        <f t="shared" si="212"/>
        <v>-7322.580645161288</v>
      </c>
      <c r="EC31" s="36">
        <f t="shared" si="212"/>
        <v>29300.000000000004</v>
      </c>
      <c r="ED31" s="36">
        <f t="shared" si="212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213">EH30-DV30</f>
        <v>9299.9999999999964</v>
      </c>
      <c r="EI31" s="36">
        <f t="shared" si="213"/>
        <v>11935.483870967742</v>
      </c>
      <c r="EJ31" s="36">
        <f t="shared" si="213"/>
        <v>10766.666666666672</v>
      </c>
      <c r="EK31" s="36">
        <f t="shared" si="213"/>
        <v>-645.16129032257595</v>
      </c>
      <c r="EL31" s="36">
        <f t="shared" si="213"/>
        <v>-4774.1935483870984</v>
      </c>
      <c r="EM31" s="157">
        <f t="shared" si="213"/>
        <v>-32533.333333333332</v>
      </c>
      <c r="EN31" s="157">
        <f t="shared" si="213"/>
        <v>17451.61290322581</v>
      </c>
      <c r="EO31" s="157">
        <f t="shared" si="213"/>
        <v>-19900</v>
      </c>
      <c r="EP31" s="176">
        <f t="shared" si="213"/>
        <v>4161.290322580644</v>
      </c>
      <c r="EQ31" s="176">
        <f t="shared" si="213"/>
        <v>-12322.580645161288</v>
      </c>
      <c r="ER31" s="186">
        <f t="shared" si="213"/>
        <v>-3337.4384236453225</v>
      </c>
      <c r="ES31" s="186">
        <f t="shared" si="213"/>
        <v>46064.516129032258</v>
      </c>
      <c r="ET31" s="186">
        <f t="shared" si="213"/>
        <v>1466.6666666666715</v>
      </c>
      <c r="EU31" s="186">
        <f t="shared" si="213"/>
        <v>-11483.870967741939</v>
      </c>
      <c r="EV31" s="186">
        <f t="shared" si="213"/>
        <v>-18233.333333333336</v>
      </c>
      <c r="EW31" s="198">
        <f t="shared" si="213"/>
        <v>903.22580645161361</v>
      </c>
      <c r="EX31" s="198">
        <f t="shared" si="213"/>
        <v>5354.838709677424</v>
      </c>
      <c r="EY31" s="198">
        <f t="shared" si="213"/>
        <v>37100</v>
      </c>
      <c r="EZ31" s="198">
        <f t="shared" si="213"/>
        <v>28161.290322580629</v>
      </c>
      <c r="FA31" s="211">
        <f t="shared" si="213"/>
        <v>26099.999999999993</v>
      </c>
      <c r="FB31" s="211">
        <f t="shared" si="213"/>
        <v>13677.419354838712</v>
      </c>
      <c r="FC31" s="221">
        <f t="shared" si="213"/>
        <v>322.58064516129161</v>
      </c>
      <c r="FD31" s="221">
        <f t="shared" si="213"/>
        <v>9071.4285714285688</v>
      </c>
      <c r="FE31" s="233">
        <f t="shared" si="213"/>
        <v>-54709.677419354841</v>
      </c>
      <c r="FF31" s="233">
        <f t="shared" si="213"/>
        <v>23533.333333333328</v>
      </c>
      <c r="FG31" s="233">
        <f t="shared" si="213"/>
        <v>6903.2258064516136</v>
      </c>
      <c r="FH31" s="233">
        <f t="shared" si="213"/>
        <v>10533.333333333336</v>
      </c>
      <c r="FI31" s="233">
        <f t="shared" si="213"/>
        <v>44548.387096774182</v>
      </c>
      <c r="FJ31" s="233">
        <f t="shared" si="213"/>
        <v>38032.258064516122</v>
      </c>
      <c r="FK31" s="36">
        <f t="shared" si="213"/>
        <v>-8766.6666666666642</v>
      </c>
      <c r="FL31" s="36">
        <f t="shared" si="213"/>
        <v>32870.967741935499</v>
      </c>
      <c r="FM31" s="36">
        <f t="shared" si="213"/>
        <v>11433.333333333336</v>
      </c>
      <c r="FN31" s="233">
        <f t="shared" ref="FN31:GI31" si="214">FN30-FB30</f>
        <v>-7548.3870967741968</v>
      </c>
      <c r="FO31" s="36">
        <f t="shared" ref="FO31:FZ31" si="215">FO30-FC30</f>
        <v>31612.903225806451</v>
      </c>
      <c r="FP31" s="36">
        <f t="shared" si="214"/>
        <v>28714.285714285717</v>
      </c>
      <c r="FQ31" s="233">
        <f t="shared" si="214"/>
        <v>66483.870967741939</v>
      </c>
      <c r="FR31" s="36">
        <f t="shared" si="214"/>
        <v>106633.33333333334</v>
      </c>
      <c r="FS31" s="36">
        <f t="shared" si="214"/>
        <v>88483.870967741939</v>
      </c>
      <c r="FT31" s="36">
        <f t="shared" si="214"/>
        <v>97233.333333333314</v>
      </c>
      <c r="FU31" s="36">
        <f t="shared" si="214"/>
        <v>42225.806451612894</v>
      </c>
      <c r="FV31" s="36">
        <f t="shared" si="214"/>
        <v>32354.838709677424</v>
      </c>
      <c r="FW31" s="36">
        <f t="shared" si="214"/>
        <v>133300</v>
      </c>
      <c r="FX31" s="36">
        <f t="shared" si="214"/>
        <v>8838.7096774193487</v>
      </c>
      <c r="FY31" s="257">
        <f t="shared" si="214"/>
        <v>54269.658049844635</v>
      </c>
      <c r="FZ31" s="281">
        <f t="shared" si="215"/>
        <v>44869.564664331185</v>
      </c>
      <c r="GA31" s="281">
        <f t="shared" si="214"/>
        <v>97360.340302814046</v>
      </c>
      <c r="GB31" s="281">
        <f t="shared" si="214"/>
        <v>79798.725303105777</v>
      </c>
      <c r="GC31" s="281">
        <f t="shared" si="214"/>
        <v>39105.105703513691</v>
      </c>
      <c r="GD31" s="281">
        <f t="shared" si="214"/>
        <v>-56420.95188029953</v>
      </c>
      <c r="GE31" s="281">
        <f t="shared" si="214"/>
        <v>-44128.450012248999</v>
      </c>
      <c r="GF31" s="281">
        <f t="shared" si="214"/>
        <v>-50897.31316673047</v>
      </c>
      <c r="GG31" s="281">
        <f t="shared" si="214"/>
        <v>-37302.546841463089</v>
      </c>
      <c r="GH31" s="281">
        <f t="shared" si="214"/>
        <v>-11575.838272449808</v>
      </c>
      <c r="GI31" s="281">
        <f t="shared" si="214"/>
        <v>-86260.213173436743</v>
      </c>
      <c r="GJ31" s="281">
        <f t="shared" ref="GJ31:GL31" si="216">GJ30-FX30</f>
        <v>-15871.108828566852</v>
      </c>
      <c r="GK31" s="281">
        <f t="shared" ref="GK31" si="217">GK30-FY30</f>
        <v>8316.442267553517</v>
      </c>
      <c r="GL31" s="281">
        <f t="shared" si="216"/>
        <v>51006.088868043968</v>
      </c>
    </row>
    <row r="32" spans="1:194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218">BK30-AVERAGE(C30,O30,AA30,AM30,AY30)</f>
        <v>200</v>
      </c>
      <c r="BL32" s="36">
        <f t="shared" si="218"/>
        <v>1334.9753694581282</v>
      </c>
      <c r="BM32" s="36">
        <f t="shared" si="218"/>
        <v>-200.00000000000011</v>
      </c>
      <c r="BN32" s="36">
        <f t="shared" si="218"/>
        <v>1486.6666666666665</v>
      </c>
      <c r="BO32" s="36">
        <f t="shared" si="218"/>
        <v>-103.22580645161293</v>
      </c>
      <c r="BP32" s="36">
        <f t="shared" si="218"/>
        <v>-40</v>
      </c>
      <c r="BQ32" s="36">
        <f t="shared" si="218"/>
        <v>-70.9677419354839</v>
      </c>
      <c r="BR32" s="36">
        <f t="shared" si="218"/>
        <v>-90.322580645161224</v>
      </c>
      <c r="BS32" s="36">
        <f t="shared" si="218"/>
        <v>-66.666666666666686</v>
      </c>
      <c r="BT32" s="36">
        <f t="shared" si="218"/>
        <v>-174.19354838709671</v>
      </c>
      <c r="BU32" s="36">
        <f t="shared" si="218"/>
        <v>-213.33333333333343</v>
      </c>
      <c r="BV32" s="36">
        <f t="shared" si="218"/>
        <v>-354.83870967741939</v>
      </c>
      <c r="BW32" s="36">
        <f t="shared" si="218"/>
        <v>709.67741935483878</v>
      </c>
      <c r="BX32" s="36">
        <f t="shared" si="218"/>
        <v>-243.59605911330061</v>
      </c>
      <c r="BY32" s="36">
        <f t="shared" si="218"/>
        <v>-200</v>
      </c>
      <c r="BZ32" s="36">
        <f t="shared" si="218"/>
        <v>2453.3333333333335</v>
      </c>
      <c r="CA32" s="36">
        <f t="shared" si="218"/>
        <v>122.58064516129025</v>
      </c>
      <c r="CB32" s="36">
        <f t="shared" si="218"/>
        <v>200</v>
      </c>
      <c r="CC32" s="36">
        <f t="shared" si="218"/>
        <v>329.03225806451616</v>
      </c>
      <c r="CD32" s="36">
        <f t="shared" si="218"/>
        <v>290.32258064516134</v>
      </c>
      <c r="CE32" s="36">
        <f t="shared" si="218"/>
        <v>86.666666666666629</v>
      </c>
      <c r="CF32" s="36">
        <f t="shared" si="218"/>
        <v>483.87096774193549</v>
      </c>
      <c r="CG32" s="36">
        <f t="shared" si="218"/>
        <v>300.00000000000011</v>
      </c>
      <c r="CH32" s="36">
        <f t="shared" si="218"/>
        <v>-180.64516129032268</v>
      </c>
      <c r="CI32" s="36">
        <f t="shared" si="218"/>
        <v>219.35483870967744</v>
      </c>
      <c r="CJ32" s="36">
        <f t="shared" si="218"/>
        <v>599.26108374384239</v>
      </c>
      <c r="CK32" s="36">
        <f t="shared" si="218"/>
        <v>316.12903225806451</v>
      </c>
      <c r="CL32" s="36">
        <f t="shared" si="218"/>
        <v>-46.666666666666742</v>
      </c>
      <c r="CM32" s="36">
        <f t="shared" si="218"/>
        <v>374.19354838709671</v>
      </c>
      <c r="CN32" s="36">
        <f t="shared" si="218"/>
        <v>2160</v>
      </c>
      <c r="CO32" s="36">
        <f t="shared" si="218"/>
        <v>1148.3870967741937</v>
      </c>
      <c r="CP32" s="36">
        <f t="shared" si="218"/>
        <v>464.51612903225805</v>
      </c>
      <c r="CQ32" s="36">
        <f t="shared" ref="CQ32:DV32" si="219">CQ30-AVERAGE(AI30,AU30,BG30,BS30,CE30)</f>
        <v>5713.333333333333</v>
      </c>
      <c r="CR32" s="36">
        <f t="shared" si="219"/>
        <v>9664.5161290322576</v>
      </c>
      <c r="CS32" s="36">
        <f t="shared" si="219"/>
        <v>4806.6666666666661</v>
      </c>
      <c r="CT32" s="36">
        <f t="shared" si="219"/>
        <v>4851.6129032258059</v>
      </c>
      <c r="CU32" s="36">
        <f t="shared" si="219"/>
        <v>5425.8064516129034</v>
      </c>
      <c r="CV32" s="36">
        <f t="shared" si="219"/>
        <v>5870.689655172413</v>
      </c>
      <c r="CW32" s="36">
        <f t="shared" si="219"/>
        <v>7754.8387096774195</v>
      </c>
      <c r="CX32" s="36">
        <f t="shared" si="219"/>
        <v>3786.6666666666665</v>
      </c>
      <c r="CY32" s="36">
        <f t="shared" si="219"/>
        <v>541.93548387096769</v>
      </c>
      <c r="CZ32" s="36">
        <f t="shared" si="219"/>
        <v>-240</v>
      </c>
      <c r="DA32" s="36">
        <f t="shared" si="219"/>
        <v>4225.8064516129034</v>
      </c>
      <c r="DB32" s="36">
        <f t="shared" si="219"/>
        <v>612.90322580645159</v>
      </c>
      <c r="DC32" s="36">
        <f t="shared" si="219"/>
        <v>2540</v>
      </c>
      <c r="DD32" s="36">
        <f t="shared" si="219"/>
        <v>3787.0967741935492</v>
      </c>
      <c r="DE32" s="36">
        <f t="shared" si="219"/>
        <v>5313.333333333333</v>
      </c>
      <c r="DF32" s="36">
        <f t="shared" si="219"/>
        <v>4167.7419354838712</v>
      </c>
      <c r="DG32" s="36">
        <f t="shared" si="219"/>
        <v>4496.7741935483873</v>
      </c>
      <c r="DH32" s="36">
        <f t="shared" si="219"/>
        <v>-442.85714285714266</v>
      </c>
      <c r="DI32" s="36">
        <f t="shared" si="219"/>
        <v>-1290.322580645161</v>
      </c>
      <c r="DJ32" s="36">
        <f t="shared" si="219"/>
        <v>12433.333333333332</v>
      </c>
      <c r="DK32" s="36">
        <f t="shared" si="219"/>
        <v>9361.290322580644</v>
      </c>
      <c r="DL32" s="36">
        <f t="shared" si="219"/>
        <v>8880</v>
      </c>
      <c r="DM32" s="36">
        <f t="shared" si="219"/>
        <v>8993.5483870967746</v>
      </c>
      <c r="DN32" s="36">
        <f t="shared" si="219"/>
        <v>13251.612903225805</v>
      </c>
      <c r="DO32" s="36">
        <f t="shared" si="219"/>
        <v>26193.333333333332</v>
      </c>
      <c r="DP32" s="36">
        <f t="shared" si="219"/>
        <v>37761.290322580644</v>
      </c>
      <c r="DQ32" s="36">
        <f t="shared" si="219"/>
        <v>3400</v>
      </c>
      <c r="DR32" s="36">
        <f t="shared" si="219"/>
        <v>5890.3225806451619</v>
      </c>
      <c r="DS32" s="36">
        <f t="shared" si="219"/>
        <v>10006.451612903225</v>
      </c>
      <c r="DT32" s="36">
        <f t="shared" si="219"/>
        <v>23407.142857142855</v>
      </c>
      <c r="DU32" s="36">
        <f t="shared" si="219"/>
        <v>21238.709677419352</v>
      </c>
      <c r="DV32" s="36">
        <f t="shared" si="219"/>
        <v>18846.666666666668</v>
      </c>
      <c r="DW32" s="36">
        <f t="shared" ref="DW32:ED32" si="220">DW30-AVERAGE(BO30,CA30,CM30,CY30,DK30)</f>
        <v>44025.806451612902</v>
      </c>
      <c r="DX32" s="36">
        <f t="shared" si="220"/>
        <v>48360</v>
      </c>
      <c r="DY32" s="36">
        <f t="shared" si="220"/>
        <v>46658.06451612903</v>
      </c>
      <c r="DZ32" s="36">
        <f t="shared" si="220"/>
        <v>36367.741935483871</v>
      </c>
      <c r="EA32" s="36">
        <f t="shared" si="220"/>
        <v>50853.333333333328</v>
      </c>
      <c r="EB32" s="36">
        <f t="shared" si="220"/>
        <v>22238.709677419356</v>
      </c>
      <c r="EC32" s="36">
        <f t="shared" si="220"/>
        <v>31660.000000000004</v>
      </c>
      <c r="ED32" s="36">
        <f t="shared" si="22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221">EH30-AVERAGE(BZ30,CL30,CX30,DJ30,DV30)</f>
        <v>23693.333333333328</v>
      </c>
      <c r="EI32" s="36">
        <f t="shared" si="221"/>
        <v>46703.225806451614</v>
      </c>
      <c r="EJ32" s="36">
        <f t="shared" si="221"/>
        <v>48953.333333333336</v>
      </c>
      <c r="EK32" s="36">
        <f t="shared" si="221"/>
        <v>36025.806451612909</v>
      </c>
      <c r="EL32" s="36">
        <f t="shared" si="221"/>
        <v>23696.774193548386</v>
      </c>
      <c r="EM32" s="157">
        <f t="shared" si="221"/>
        <v>6633.3333333333321</v>
      </c>
      <c r="EN32" s="157">
        <f t="shared" si="221"/>
        <v>32941.93548387097</v>
      </c>
      <c r="EO32" s="157">
        <f t="shared" si="221"/>
        <v>4700</v>
      </c>
      <c r="EP32" s="176">
        <f t="shared" si="221"/>
        <v>31161.290322580644</v>
      </c>
      <c r="EQ32" s="176">
        <f t="shared" si="221"/>
        <v>13767.741935483873</v>
      </c>
      <c r="ER32" s="186">
        <f t="shared" si="221"/>
        <v>12918.226600985221</v>
      </c>
      <c r="ES32" s="186">
        <f t="shared" si="221"/>
        <v>61438.709677419356</v>
      </c>
      <c r="ET32" s="186">
        <f t="shared" si="221"/>
        <v>19113.333333333336</v>
      </c>
      <c r="EU32" s="186">
        <f t="shared" si="221"/>
        <v>23625.806451612902</v>
      </c>
      <c r="EV32" s="186">
        <f t="shared" si="221"/>
        <v>18460</v>
      </c>
      <c r="EW32" s="198">
        <f t="shared" si="221"/>
        <v>27141.935483870973</v>
      </c>
      <c r="EX32" s="198">
        <f t="shared" si="221"/>
        <v>22187.096774193553</v>
      </c>
      <c r="EY32" s="198">
        <f t="shared" si="221"/>
        <v>38586.666666666664</v>
      </c>
      <c r="EZ32" s="198">
        <f t="shared" si="221"/>
        <v>50987.096774193538</v>
      </c>
      <c r="FA32" s="211">
        <f t="shared" si="221"/>
        <v>27819.999999999993</v>
      </c>
      <c r="FB32" s="211">
        <f t="shared" si="221"/>
        <v>36354.838709677424</v>
      </c>
      <c r="FC32" s="221">
        <f t="shared" si="221"/>
        <v>8890.3225806451628</v>
      </c>
      <c r="FD32" s="221">
        <f t="shared" si="221"/>
        <v>17075.369458128076</v>
      </c>
      <c r="FE32" s="233">
        <f t="shared" si="221"/>
        <v>-7825.8064516129016</v>
      </c>
      <c r="FF32" s="233">
        <f t="shared" si="221"/>
        <v>35920</v>
      </c>
      <c r="FG32" s="233">
        <f t="shared" si="221"/>
        <v>21296.774193548379</v>
      </c>
      <c r="FH32" s="233">
        <f t="shared" si="221"/>
        <v>20800.000000000007</v>
      </c>
      <c r="FI32" s="233">
        <f t="shared" si="221"/>
        <v>61903.225806451606</v>
      </c>
      <c r="FJ32" s="233">
        <f t="shared" si="221"/>
        <v>52335.483870967742</v>
      </c>
      <c r="FK32" s="36">
        <f t="shared" si="221"/>
        <v>18380</v>
      </c>
      <c r="FL32" s="36">
        <f t="shared" si="221"/>
        <v>69967.741935483878</v>
      </c>
      <c r="FM32" s="36">
        <f t="shared" si="221"/>
        <v>31973.333333333332</v>
      </c>
      <c r="FN32" s="233">
        <f t="shared" ref="FN32:GI32" si="222">FN30-AVERAGE(DF30,DR30,ED30,EP30,FB30)</f>
        <v>18580.645161290318</v>
      </c>
      <c r="FO32" s="36">
        <f t="shared" ref="FO32:FZ32" si="223">FO30-AVERAGE(DG30,DS30,EE30,EQ30,FC30)</f>
        <v>36283.870967741939</v>
      </c>
      <c r="FP32" s="36">
        <f t="shared" si="222"/>
        <v>40153.940886699507</v>
      </c>
      <c r="FQ32" s="233">
        <f t="shared" si="222"/>
        <v>56554.838709677424</v>
      </c>
      <c r="FR32" s="36">
        <f t="shared" si="222"/>
        <v>131920</v>
      </c>
      <c r="FS32" s="36">
        <f t="shared" si="222"/>
        <v>99212.903225806454</v>
      </c>
      <c r="FT32" s="36">
        <f t="shared" si="222"/>
        <v>107299.99999999999</v>
      </c>
      <c r="FU32" s="36">
        <f t="shared" si="222"/>
        <v>86090.322580645152</v>
      </c>
      <c r="FV32" s="36">
        <f t="shared" si="222"/>
        <v>69245.161290322576</v>
      </c>
      <c r="FW32" s="36">
        <f t="shared" si="222"/>
        <v>141586.66666666666</v>
      </c>
      <c r="FX32" s="36">
        <f t="shared" si="222"/>
        <v>57548.38709677419</v>
      </c>
      <c r="FY32" s="257">
        <f t="shared" si="222"/>
        <v>76976.324716511299</v>
      </c>
      <c r="FZ32" s="281">
        <f t="shared" si="223"/>
        <v>54772.790470782798</v>
      </c>
      <c r="GA32" s="281">
        <f t="shared" si="222"/>
        <v>123147.43707700759</v>
      </c>
      <c r="GB32" s="281">
        <f t="shared" si="222"/>
        <v>107559.80904694814</v>
      </c>
      <c r="GC32" s="281">
        <f t="shared" si="222"/>
        <v>78730.9121551266</v>
      </c>
      <c r="GD32" s="281">
        <f t="shared" si="222"/>
        <v>45452.381453033806</v>
      </c>
      <c r="GE32" s="281">
        <f t="shared" si="222"/>
        <v>28594.130632912304</v>
      </c>
      <c r="GF32" s="281">
        <f t="shared" si="222"/>
        <v>28069.353499936187</v>
      </c>
      <c r="GG32" s="281">
        <f t="shared" si="222"/>
        <v>23439.388642407866</v>
      </c>
      <c r="GH32" s="281">
        <f t="shared" si="222"/>
        <v>38314.484308195351</v>
      </c>
      <c r="GI32" s="281">
        <f t="shared" si="222"/>
        <v>23453.120159896585</v>
      </c>
      <c r="GJ32" s="281">
        <f t="shared" ref="GJ32:GL32" si="224">GJ30-AVERAGE(EB30,EN30,EZ30,FL30,FX30)</f>
        <v>25677.278268207345</v>
      </c>
      <c r="GK32" s="281">
        <f t="shared" ref="GK32" si="225">GK30-AVERAGE(EC30,EO30,FA30,FM30,FY30)</f>
        <v>65052.168707429228</v>
      </c>
      <c r="GL32" s="281">
        <f t="shared" si="224"/>
        <v>88675.934147896012</v>
      </c>
    </row>
    <row r="33" spans="1:194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226">DG30-DG56</f>
        <v>0</v>
      </c>
      <c r="DH33" s="40">
        <f t="shared" si="226"/>
        <v>0</v>
      </c>
      <c r="DI33" s="40">
        <f t="shared" si="226"/>
        <v>0</v>
      </c>
      <c r="DJ33" s="40">
        <f t="shared" si="226"/>
        <v>0</v>
      </c>
      <c r="DK33" s="40">
        <f t="shared" si="226"/>
        <v>0</v>
      </c>
      <c r="DL33" s="40">
        <f t="shared" si="226"/>
        <v>0</v>
      </c>
      <c r="DM33" s="40">
        <f t="shared" si="226"/>
        <v>0</v>
      </c>
      <c r="DN33" s="40">
        <f t="shared" si="226"/>
        <v>0</v>
      </c>
      <c r="DO33" s="40">
        <f t="shared" si="226"/>
        <v>0</v>
      </c>
      <c r="DP33" s="40">
        <f t="shared" si="226"/>
        <v>0</v>
      </c>
      <c r="DQ33" s="40">
        <f t="shared" si="226"/>
        <v>0</v>
      </c>
      <c r="DR33" s="40">
        <f t="shared" si="226"/>
        <v>0</v>
      </c>
      <c r="DS33" s="40">
        <f t="shared" si="226"/>
        <v>0</v>
      </c>
      <c r="DT33" s="40">
        <f t="shared" si="226"/>
        <v>0</v>
      </c>
      <c r="DU33" s="40">
        <f t="shared" si="226"/>
        <v>0</v>
      </c>
      <c r="DV33" s="40">
        <f t="shared" si="226"/>
        <v>0</v>
      </c>
      <c r="DW33" s="40">
        <f t="shared" si="226"/>
        <v>0</v>
      </c>
      <c r="DX33" s="40">
        <f t="shared" si="226"/>
        <v>0</v>
      </c>
      <c r="DY33" s="40">
        <f t="shared" si="226"/>
        <v>0</v>
      </c>
      <c r="DZ33" s="40">
        <f>DZ30-DZ56</f>
        <v>0</v>
      </c>
      <c r="EA33" s="40">
        <f t="shared" si="226"/>
        <v>0</v>
      </c>
      <c r="EB33" s="40">
        <f t="shared" si="226"/>
        <v>0</v>
      </c>
      <c r="EC33" s="40">
        <f t="shared" si="226"/>
        <v>0</v>
      </c>
      <c r="ED33" s="40">
        <f t="shared" si="226"/>
        <v>0</v>
      </c>
      <c r="EE33" s="40">
        <f t="shared" si="226"/>
        <v>0</v>
      </c>
      <c r="EF33" s="40">
        <f t="shared" si="226"/>
        <v>0</v>
      </c>
      <c r="EG33" s="40">
        <f t="shared" si="226"/>
        <v>0</v>
      </c>
      <c r="EH33" s="40">
        <f t="shared" si="226"/>
        <v>0</v>
      </c>
      <c r="EI33" s="40">
        <f t="shared" si="226"/>
        <v>0</v>
      </c>
      <c r="EJ33" s="40">
        <f t="shared" si="226"/>
        <v>0</v>
      </c>
      <c r="EK33" s="40">
        <f t="shared" si="226"/>
        <v>0</v>
      </c>
      <c r="EL33" s="40">
        <f t="shared" si="226"/>
        <v>0</v>
      </c>
      <c r="EM33" s="159">
        <f t="shared" si="226"/>
        <v>0</v>
      </c>
      <c r="EN33" s="159">
        <f t="shared" si="226"/>
        <v>0</v>
      </c>
      <c r="EO33" s="159">
        <f t="shared" ref="EO33:FF33" si="227">EO30-EO56</f>
        <v>0</v>
      </c>
      <c r="EP33" s="178">
        <f t="shared" si="227"/>
        <v>0</v>
      </c>
      <c r="EQ33" s="178">
        <f t="shared" si="227"/>
        <v>0</v>
      </c>
      <c r="ER33" s="188">
        <f t="shared" si="227"/>
        <v>0</v>
      </c>
      <c r="ES33" s="188">
        <f t="shared" si="227"/>
        <v>0</v>
      </c>
      <c r="ET33" s="188">
        <f t="shared" si="227"/>
        <v>0</v>
      </c>
      <c r="EU33" s="188">
        <f t="shared" si="227"/>
        <v>0</v>
      </c>
      <c r="EV33" s="188">
        <f t="shared" si="227"/>
        <v>0</v>
      </c>
      <c r="EW33" s="200">
        <f t="shared" si="227"/>
        <v>0</v>
      </c>
      <c r="EX33" s="200">
        <f t="shared" si="227"/>
        <v>0</v>
      </c>
      <c r="EY33" s="200">
        <f t="shared" si="227"/>
        <v>0</v>
      </c>
      <c r="EZ33" s="200">
        <f t="shared" si="227"/>
        <v>0</v>
      </c>
      <c r="FA33" s="213">
        <f t="shared" si="227"/>
        <v>0</v>
      </c>
      <c r="FB33" s="213">
        <f t="shared" si="227"/>
        <v>0</v>
      </c>
      <c r="FC33" s="223">
        <f t="shared" si="227"/>
        <v>0</v>
      </c>
      <c r="FD33" s="223">
        <f t="shared" si="227"/>
        <v>0</v>
      </c>
      <c r="FE33" s="235">
        <f t="shared" si="227"/>
        <v>0</v>
      </c>
      <c r="FF33" s="235">
        <f t="shared" si="227"/>
        <v>0</v>
      </c>
      <c r="FG33" s="235">
        <f t="shared" ref="FG33:FH33" si="228">FG30-FG56</f>
        <v>0</v>
      </c>
      <c r="FH33" s="235">
        <f t="shared" si="228"/>
        <v>0</v>
      </c>
      <c r="FI33" s="235">
        <f t="shared" ref="FI33:FJ33" si="229">FI30-FI56</f>
        <v>0</v>
      </c>
      <c r="FJ33" s="235">
        <f t="shared" si="229"/>
        <v>0</v>
      </c>
      <c r="FK33" s="40">
        <f t="shared" ref="FK33" si="230">FK30-FK56</f>
        <v>0</v>
      </c>
      <c r="FL33" s="40">
        <f t="shared" ref="FL33:FP33" si="231">FL30-FL56</f>
        <v>0</v>
      </c>
      <c r="FM33" s="40">
        <f t="shared" si="231"/>
        <v>0</v>
      </c>
      <c r="FN33" s="235">
        <f t="shared" si="231"/>
        <v>0</v>
      </c>
      <c r="FO33" s="40">
        <f t="shared" si="231"/>
        <v>0</v>
      </c>
      <c r="FP33" s="40">
        <f t="shared" si="231"/>
        <v>0</v>
      </c>
      <c r="FQ33" s="235">
        <f t="shared" ref="FQ33:FR33" si="232">FQ30-FQ56</f>
        <v>0</v>
      </c>
      <c r="FR33" s="40">
        <f t="shared" si="232"/>
        <v>0</v>
      </c>
      <c r="FS33" s="40">
        <f t="shared" ref="FS33:FT33" si="233">FS30-FS56</f>
        <v>0</v>
      </c>
      <c r="FT33" s="40">
        <f t="shared" si="233"/>
        <v>0</v>
      </c>
      <c r="FU33" s="40">
        <f t="shared" ref="FU33:FV33" si="234">FU30-FU56</f>
        <v>0</v>
      </c>
      <c r="FV33" s="40">
        <f t="shared" si="234"/>
        <v>0</v>
      </c>
      <c r="FW33" s="40">
        <f t="shared" ref="FW33:FX33" si="235">FW30-FW56</f>
        <v>0</v>
      </c>
      <c r="FX33" s="40">
        <f t="shared" si="235"/>
        <v>-29689.639805225845</v>
      </c>
      <c r="FY33" s="259">
        <f t="shared" ref="FY33:GD33" si="236">FY30-FY56</f>
        <v>-47924.841247045668</v>
      </c>
      <c r="FZ33" s="283">
        <f t="shared" si="236"/>
        <v>-86675.844542578154</v>
      </c>
      <c r="GA33" s="283">
        <f t="shared" si="236"/>
        <v>-4657.4254942818952</v>
      </c>
      <c r="GB33" s="283">
        <f t="shared" si="236"/>
        <v>-16702.999811228685</v>
      </c>
      <c r="GC33" s="283">
        <f t="shared" si="236"/>
        <v>-39768.158221759091</v>
      </c>
      <c r="GD33" s="283">
        <f t="shared" si="236"/>
        <v>-42344.176561612767</v>
      </c>
      <c r="GE33" s="283">
        <f t="shared" ref="GE33:GI33" si="237">GE30-GE56</f>
        <v>-44023.51352694392</v>
      </c>
      <c r="GF33" s="283">
        <f t="shared" si="237"/>
        <v>-43625.635466490799</v>
      </c>
      <c r="GG33" s="283">
        <f t="shared" si="237"/>
        <v>-43774.732314016102</v>
      </c>
      <c r="GH33" s="283">
        <f t="shared" si="237"/>
        <v>-43913.079583155966</v>
      </c>
      <c r="GI33" s="283">
        <f t="shared" si="237"/>
        <v>-43522.418149141522</v>
      </c>
      <c r="GJ33" s="283">
        <f t="shared" ref="GJ33:GL33" si="238">GJ30-GJ56</f>
        <v>-42894.778669468666</v>
      </c>
      <c r="GK33" s="283">
        <f t="shared" si="238"/>
        <v>-41214.356186939243</v>
      </c>
      <c r="GL33" s="283">
        <f t="shared" si="238"/>
        <v>144972.42772592354</v>
      </c>
    </row>
    <row r="34" spans="1:194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236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260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</row>
    <row r="35" spans="1:194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1">
        <v>7213</v>
      </c>
      <c r="EN35" s="141">
        <v>6745</v>
      </c>
      <c r="EO35" s="141">
        <v>7284</v>
      </c>
      <c r="EP35" s="141">
        <v>6014</v>
      </c>
      <c r="EQ35" s="141">
        <v>5129</v>
      </c>
      <c r="ER35" s="141">
        <v>4207</v>
      </c>
      <c r="ES35" s="141">
        <v>2949</v>
      </c>
      <c r="ET35" s="141">
        <v>2705</v>
      </c>
      <c r="EU35" s="141">
        <v>3729</v>
      </c>
      <c r="EV35" s="141">
        <v>4482</v>
      </c>
      <c r="EW35" s="141">
        <v>5051</v>
      </c>
      <c r="EX35" s="141">
        <v>5915</v>
      </c>
      <c r="EY35" s="141">
        <v>5599</v>
      </c>
      <c r="EZ35" s="141">
        <v>6592</v>
      </c>
      <c r="FA35" s="141">
        <v>6993</v>
      </c>
      <c r="FB35" s="141">
        <v>5999</v>
      </c>
      <c r="FC35" s="141">
        <v>3221</v>
      </c>
      <c r="FD35" s="141">
        <v>3194</v>
      </c>
      <c r="FE35" s="141">
        <v>2564</v>
      </c>
      <c r="FF35" s="141">
        <v>2787</v>
      </c>
      <c r="FG35" s="141">
        <v>3508</v>
      </c>
      <c r="FH35" s="141">
        <v>4685</v>
      </c>
      <c r="FI35" s="141">
        <v>4983</v>
      </c>
      <c r="FJ35" s="141">
        <v>6441</v>
      </c>
      <c r="FK35" s="30">
        <v>7629</v>
      </c>
      <c r="FL35" s="30">
        <v>7169</v>
      </c>
      <c r="FM35" s="30">
        <v>7301</v>
      </c>
      <c r="FN35" s="141">
        <v>6108</v>
      </c>
      <c r="FO35" s="30">
        <v>5381</v>
      </c>
      <c r="FP35" s="30">
        <v>4273</v>
      </c>
      <c r="FQ35" s="141">
        <v>3625</v>
      </c>
      <c r="FR35" s="30">
        <v>3561</v>
      </c>
      <c r="FS35" s="30">
        <v>4048</v>
      </c>
      <c r="FT35" s="30">
        <v>4939</v>
      </c>
      <c r="FU35" s="30">
        <v>5556</v>
      </c>
      <c r="FV35" s="30">
        <v>8014</v>
      </c>
      <c r="FW35" s="30">
        <v>8056</v>
      </c>
      <c r="FX35" s="30">
        <v>8355</v>
      </c>
      <c r="FY35" s="254">
        <v>7720</v>
      </c>
      <c r="FZ35" s="278">
        <v>6422.9999999999991</v>
      </c>
      <c r="GA35" s="278">
        <v>5214.7324508125066</v>
      </c>
      <c r="GB35" s="278">
        <v>3160.4807756547684</v>
      </c>
      <c r="GC35" s="278">
        <v>2279.9153368196562</v>
      </c>
      <c r="GD35" s="278">
        <v>2483.1555747063649</v>
      </c>
      <c r="GE35" s="278">
        <v>3289.7422084865016</v>
      </c>
      <c r="GF35" s="278">
        <v>3655.2139239755843</v>
      </c>
      <c r="GG35" s="278">
        <v>4311.1405425734092</v>
      </c>
      <c r="GH35" s="278">
        <v>5184.6754184109914</v>
      </c>
      <c r="GI35" s="278">
        <v>6225.2509844563992</v>
      </c>
      <c r="GJ35" s="278">
        <v>7052.7615442096312</v>
      </c>
      <c r="GK35" s="278">
        <v>7153.751022726573</v>
      </c>
      <c r="GL35" s="278">
        <v>6854.0878055399407</v>
      </c>
    </row>
    <row r="36" spans="1:194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239">O35-C35</f>
        <v>225</v>
      </c>
      <c r="P36" s="36">
        <f t="shared" si="239"/>
        <v>640</v>
      </c>
      <c r="Q36" s="36">
        <f t="shared" si="239"/>
        <v>410</v>
      </c>
      <c r="R36" s="36">
        <f t="shared" si="239"/>
        <v>863</v>
      </c>
      <c r="S36" s="36">
        <f t="shared" si="239"/>
        <v>409</v>
      </c>
      <c r="T36" s="36">
        <f t="shared" si="239"/>
        <v>1199</v>
      </c>
      <c r="U36" s="36">
        <f t="shared" si="239"/>
        <v>689</v>
      </c>
      <c r="V36" s="36">
        <f t="shared" si="239"/>
        <v>834.00000000000091</v>
      </c>
      <c r="W36" s="36">
        <f t="shared" si="239"/>
        <v>822</v>
      </c>
      <c r="X36" s="36">
        <f t="shared" si="239"/>
        <v>133</v>
      </c>
      <c r="Y36" s="36">
        <f t="shared" si="239"/>
        <v>-70</v>
      </c>
      <c r="Z36" s="36">
        <f t="shared" si="239"/>
        <v>1043</v>
      </c>
      <c r="AA36" s="36">
        <f t="shared" si="239"/>
        <v>1052</v>
      </c>
      <c r="AB36" s="36">
        <f t="shared" si="239"/>
        <v>-1636</v>
      </c>
      <c r="AC36" s="36">
        <f t="shared" si="239"/>
        <v>736</v>
      </c>
      <c r="AD36" s="36">
        <f t="shared" si="239"/>
        <v>-548</v>
      </c>
      <c r="AE36" s="36">
        <f t="shared" si="239"/>
        <v>-584</v>
      </c>
      <c r="AF36" s="36">
        <f t="shared" si="239"/>
        <v>-889</v>
      </c>
      <c r="AG36" s="36">
        <f t="shared" si="239"/>
        <v>-881</v>
      </c>
      <c r="AH36" s="36">
        <f t="shared" si="239"/>
        <v>-153</v>
      </c>
      <c r="AI36" s="36">
        <f t="shared" si="239"/>
        <v>-590</v>
      </c>
      <c r="AJ36" s="36">
        <f t="shared" si="239"/>
        <v>-271</v>
      </c>
      <c r="AK36" s="36">
        <f t="shared" si="239"/>
        <v>-423</v>
      </c>
      <c r="AL36" s="36">
        <f t="shared" si="239"/>
        <v>-769</v>
      </c>
      <c r="AM36" s="36">
        <f t="shared" si="239"/>
        <v>-1460</v>
      </c>
      <c r="AN36" s="36">
        <f t="shared" si="239"/>
        <v>1170</v>
      </c>
      <c r="AO36" s="36">
        <f t="shared" si="239"/>
        <v>-709</v>
      </c>
      <c r="AP36" s="36">
        <f t="shared" si="239"/>
        <v>273</v>
      </c>
      <c r="AQ36" s="36">
        <f t="shared" si="239"/>
        <v>716</v>
      </c>
      <c r="AR36" s="36">
        <f t="shared" si="239"/>
        <v>139</v>
      </c>
      <c r="AS36" s="36">
        <f t="shared" si="239"/>
        <v>-150</v>
      </c>
      <c r="AT36" s="36">
        <f t="shared" si="239"/>
        <v>-157</v>
      </c>
      <c r="AU36" s="36">
        <f t="shared" ref="AU36:BZ36" si="240">AU35-AI35</f>
        <v>1</v>
      </c>
      <c r="AV36" s="36">
        <f t="shared" si="240"/>
        <v>-790</v>
      </c>
      <c r="AW36" s="36">
        <f t="shared" si="240"/>
        <v>-1167</v>
      </c>
      <c r="AX36" s="36">
        <f t="shared" si="240"/>
        <v>-1088</v>
      </c>
      <c r="AY36" s="36">
        <f t="shared" si="240"/>
        <v>-1527</v>
      </c>
      <c r="AZ36" s="36">
        <f t="shared" si="240"/>
        <v>-711</v>
      </c>
      <c r="BA36" s="36">
        <f t="shared" si="240"/>
        <v>610</v>
      </c>
      <c r="BB36" s="36">
        <f t="shared" si="240"/>
        <v>594</v>
      </c>
      <c r="BC36" s="36">
        <f t="shared" si="240"/>
        <v>186</v>
      </c>
      <c r="BD36" s="36">
        <f t="shared" si="240"/>
        <v>-232</v>
      </c>
      <c r="BE36" s="36">
        <f t="shared" si="240"/>
        <v>181</v>
      </c>
      <c r="BF36" s="36">
        <f t="shared" si="240"/>
        <v>-832</v>
      </c>
      <c r="BG36" s="36">
        <f t="shared" si="240"/>
        <v>13</v>
      </c>
      <c r="BH36" s="36">
        <f t="shared" si="240"/>
        <v>581</v>
      </c>
      <c r="BI36" s="36">
        <f t="shared" si="240"/>
        <v>1731</v>
      </c>
      <c r="BJ36" s="36">
        <f t="shared" si="240"/>
        <v>1219</v>
      </c>
      <c r="BK36" s="36">
        <f t="shared" si="240"/>
        <v>286</v>
      </c>
      <c r="BL36" s="36">
        <f t="shared" si="240"/>
        <v>148</v>
      </c>
      <c r="BM36" s="36">
        <f t="shared" si="240"/>
        <v>-592</v>
      </c>
      <c r="BN36" s="36">
        <f t="shared" si="240"/>
        <v>-1225</v>
      </c>
      <c r="BO36" s="36">
        <f t="shared" si="240"/>
        <v>-946</v>
      </c>
      <c r="BP36" s="36">
        <f t="shared" si="240"/>
        <v>376</v>
      </c>
      <c r="BQ36" s="36">
        <f t="shared" si="240"/>
        <v>-123</v>
      </c>
      <c r="BR36" s="36">
        <f t="shared" si="240"/>
        <v>378</v>
      </c>
      <c r="BS36" s="36">
        <f t="shared" si="240"/>
        <v>-164</v>
      </c>
      <c r="BT36" s="36">
        <f t="shared" si="240"/>
        <v>-32</v>
      </c>
      <c r="BU36" s="36">
        <f t="shared" si="240"/>
        <v>-643</v>
      </c>
      <c r="BV36" s="36">
        <f t="shared" si="240"/>
        <v>-553.00000000000091</v>
      </c>
      <c r="BW36" s="36">
        <f t="shared" si="240"/>
        <v>403</v>
      </c>
      <c r="BX36" s="36">
        <f t="shared" si="240"/>
        <v>-222</v>
      </c>
      <c r="BY36" s="36">
        <f t="shared" si="240"/>
        <v>-787</v>
      </c>
      <c r="BZ36" s="36">
        <f t="shared" si="240"/>
        <v>-142</v>
      </c>
      <c r="CA36" s="36">
        <f t="shared" ref="CA36:DF36" si="241">CA35-BO35</f>
        <v>-37</v>
      </c>
      <c r="CB36" s="36">
        <f t="shared" si="241"/>
        <v>9</v>
      </c>
      <c r="CC36" s="36">
        <f t="shared" si="241"/>
        <v>375</v>
      </c>
      <c r="CD36" s="36">
        <f t="shared" si="241"/>
        <v>431</v>
      </c>
      <c r="CE36" s="36">
        <f t="shared" si="241"/>
        <v>1337</v>
      </c>
      <c r="CF36" s="36">
        <f t="shared" si="241"/>
        <v>1450</v>
      </c>
      <c r="CG36" s="36">
        <f t="shared" si="241"/>
        <v>932</v>
      </c>
      <c r="CH36" s="36">
        <f t="shared" si="241"/>
        <v>1849.0000000000009</v>
      </c>
      <c r="CI36" s="36">
        <f t="shared" si="241"/>
        <v>1619</v>
      </c>
      <c r="CJ36" s="36">
        <f t="shared" si="241"/>
        <v>875.82142857142799</v>
      </c>
      <c r="CK36" s="36">
        <f t="shared" si="241"/>
        <v>1427</v>
      </c>
      <c r="CL36" s="36">
        <f t="shared" si="241"/>
        <v>1780.0000000000009</v>
      </c>
      <c r="CM36" s="36">
        <f t="shared" si="241"/>
        <v>1406</v>
      </c>
      <c r="CN36" s="36">
        <f t="shared" si="241"/>
        <v>1121</v>
      </c>
      <c r="CO36" s="36">
        <f t="shared" si="241"/>
        <v>1602</v>
      </c>
      <c r="CP36" s="36">
        <f t="shared" si="241"/>
        <v>1443</v>
      </c>
      <c r="CQ36" s="36">
        <f t="shared" si="241"/>
        <v>923</v>
      </c>
      <c r="CR36" s="36">
        <f t="shared" si="241"/>
        <v>24</v>
      </c>
      <c r="CS36" s="36">
        <f t="shared" si="241"/>
        <v>-812</v>
      </c>
      <c r="CT36" s="36">
        <f t="shared" si="241"/>
        <v>-793</v>
      </c>
      <c r="CU36" s="36">
        <f t="shared" si="241"/>
        <v>-1328</v>
      </c>
      <c r="CV36" s="36">
        <f t="shared" si="241"/>
        <v>-1412.8214285714278</v>
      </c>
      <c r="CW36" s="36">
        <f t="shared" si="241"/>
        <v>-1906</v>
      </c>
      <c r="CX36" s="36">
        <f t="shared" si="241"/>
        <v>-2195.0000000000009</v>
      </c>
      <c r="CY36" s="36">
        <f t="shared" si="241"/>
        <v>-1987</v>
      </c>
      <c r="CZ36" s="36">
        <f t="shared" si="241"/>
        <v>-1397</v>
      </c>
      <c r="DA36" s="36">
        <f t="shared" si="241"/>
        <v>-2845</v>
      </c>
      <c r="DB36" s="36">
        <f t="shared" si="241"/>
        <v>-2417</v>
      </c>
      <c r="DC36" s="36">
        <f t="shared" si="241"/>
        <v>-2125</v>
      </c>
      <c r="DD36" s="36">
        <f t="shared" si="241"/>
        <v>-1518</v>
      </c>
      <c r="DE36" s="36">
        <f t="shared" si="241"/>
        <v>-349</v>
      </c>
      <c r="DF36" s="36">
        <f t="shared" si="241"/>
        <v>-1069.9999999999991</v>
      </c>
      <c r="DG36" s="36">
        <f t="shared" ref="DG36:ED36" si="242">DG35-CU35</f>
        <v>-964</v>
      </c>
      <c r="DH36" s="36">
        <f t="shared" si="242"/>
        <v>322.99999999999977</v>
      </c>
      <c r="DI36" s="36">
        <f t="shared" si="242"/>
        <v>817</v>
      </c>
      <c r="DJ36" s="36">
        <f t="shared" si="242"/>
        <v>759</v>
      </c>
      <c r="DK36" s="36">
        <f t="shared" si="242"/>
        <v>350</v>
      </c>
      <c r="DL36" s="36">
        <f t="shared" si="242"/>
        <v>584</v>
      </c>
      <c r="DM36" s="36">
        <f t="shared" si="242"/>
        <v>2087</v>
      </c>
      <c r="DN36" s="36">
        <f t="shared" si="242"/>
        <v>1888</v>
      </c>
      <c r="DO36" s="36">
        <f t="shared" si="242"/>
        <v>1270</v>
      </c>
      <c r="DP36" s="36">
        <f t="shared" si="242"/>
        <v>1702</v>
      </c>
      <c r="DQ36" s="36">
        <f t="shared" si="242"/>
        <v>1478</v>
      </c>
      <c r="DR36" s="36">
        <f t="shared" si="242"/>
        <v>1592.9999999999991</v>
      </c>
      <c r="DS36" s="36">
        <f t="shared" si="242"/>
        <v>1856.9999999999991</v>
      </c>
      <c r="DT36" s="36">
        <f t="shared" si="242"/>
        <v>-370</v>
      </c>
      <c r="DU36" s="36">
        <f t="shared" si="242"/>
        <v>-40</v>
      </c>
      <c r="DV36" s="36">
        <f t="shared" si="242"/>
        <v>309</v>
      </c>
      <c r="DW36" s="36">
        <f t="shared" si="242"/>
        <v>1198</v>
      </c>
      <c r="DX36" s="36">
        <f t="shared" si="242"/>
        <v>65</v>
      </c>
      <c r="DY36" s="36">
        <f t="shared" si="242"/>
        <v>-921</v>
      </c>
      <c r="DZ36" s="36">
        <f t="shared" si="242"/>
        <v>-793</v>
      </c>
      <c r="EA36" s="36">
        <f t="shared" si="242"/>
        <v>185</v>
      </c>
      <c r="EB36" s="36">
        <f t="shared" si="242"/>
        <v>516</v>
      </c>
      <c r="EC36" s="36">
        <f t="shared" si="242"/>
        <v>887</v>
      </c>
      <c r="ED36" s="36">
        <f t="shared" si="242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243">EH35-DV35</f>
        <v>1254</v>
      </c>
      <c r="EI36" s="36">
        <f t="shared" si="243"/>
        <v>-366</v>
      </c>
      <c r="EJ36" s="36">
        <f t="shared" si="243"/>
        <v>-380.99999999999955</v>
      </c>
      <c r="EK36" s="36">
        <f t="shared" si="243"/>
        <v>889</v>
      </c>
      <c r="EL36" s="36">
        <f t="shared" si="243"/>
        <v>1838</v>
      </c>
      <c r="EM36" s="157">
        <f t="shared" si="243"/>
        <v>1316</v>
      </c>
      <c r="EN36" s="157">
        <f t="shared" si="243"/>
        <v>-250</v>
      </c>
      <c r="EO36" s="157">
        <f t="shared" si="243"/>
        <v>198</v>
      </c>
      <c r="EP36" s="176">
        <f t="shared" si="243"/>
        <v>-709</v>
      </c>
      <c r="EQ36" s="176">
        <f t="shared" si="243"/>
        <v>88</v>
      </c>
      <c r="ER36" s="186">
        <f t="shared" si="243"/>
        <v>686</v>
      </c>
      <c r="ES36" s="186">
        <f t="shared" si="243"/>
        <v>-737</v>
      </c>
      <c r="ET36" s="186">
        <f t="shared" si="243"/>
        <v>-1536</v>
      </c>
      <c r="EU36" s="186">
        <f t="shared" si="243"/>
        <v>-140</v>
      </c>
      <c r="EV36" s="186">
        <f t="shared" si="243"/>
        <v>526.99999999999955</v>
      </c>
      <c r="EW36" s="198">
        <f t="shared" si="243"/>
        <v>-198</v>
      </c>
      <c r="EX36" s="198">
        <f t="shared" si="243"/>
        <v>-728</v>
      </c>
      <c r="EY36" s="198">
        <f t="shared" si="243"/>
        <v>-1614</v>
      </c>
      <c r="EZ36" s="198">
        <f t="shared" si="243"/>
        <v>-153</v>
      </c>
      <c r="FA36" s="211">
        <f t="shared" si="243"/>
        <v>-291</v>
      </c>
      <c r="FB36" s="211">
        <f t="shared" si="243"/>
        <v>-15</v>
      </c>
      <c r="FC36" s="221">
        <f t="shared" si="243"/>
        <v>-1908</v>
      </c>
      <c r="FD36" s="221">
        <f t="shared" si="243"/>
        <v>-1013</v>
      </c>
      <c r="FE36" s="233">
        <f t="shared" si="243"/>
        <v>-385</v>
      </c>
      <c r="FF36" s="233">
        <f t="shared" si="243"/>
        <v>82</v>
      </c>
      <c r="FG36" s="233">
        <f t="shared" si="243"/>
        <v>-221</v>
      </c>
      <c r="FH36" s="233">
        <f t="shared" si="243"/>
        <v>203</v>
      </c>
      <c r="FI36" s="233">
        <f t="shared" si="243"/>
        <v>-68</v>
      </c>
      <c r="FJ36" s="233">
        <f t="shared" si="243"/>
        <v>526</v>
      </c>
      <c r="FK36" s="36">
        <f t="shared" si="243"/>
        <v>2030</v>
      </c>
      <c r="FL36" s="36">
        <f t="shared" si="243"/>
        <v>577</v>
      </c>
      <c r="FM36" s="36">
        <f t="shared" si="243"/>
        <v>308</v>
      </c>
      <c r="FN36" s="233">
        <f t="shared" ref="FN36:GI36" si="244">FN35-FB35</f>
        <v>109</v>
      </c>
      <c r="FO36" s="36">
        <f t="shared" ref="FO36:FZ36" si="245">FO35-FC35</f>
        <v>2160</v>
      </c>
      <c r="FP36" s="36">
        <f t="shared" si="244"/>
        <v>1079</v>
      </c>
      <c r="FQ36" s="233">
        <f t="shared" si="244"/>
        <v>1061</v>
      </c>
      <c r="FR36" s="36">
        <f t="shared" si="244"/>
        <v>774</v>
      </c>
      <c r="FS36" s="36">
        <f t="shared" si="244"/>
        <v>540</v>
      </c>
      <c r="FT36" s="36">
        <f t="shared" si="244"/>
        <v>254</v>
      </c>
      <c r="FU36" s="36">
        <f t="shared" si="244"/>
        <v>573</v>
      </c>
      <c r="FV36" s="36">
        <f t="shared" si="244"/>
        <v>1573</v>
      </c>
      <c r="FW36" s="36">
        <f t="shared" si="244"/>
        <v>427</v>
      </c>
      <c r="FX36" s="36">
        <f t="shared" si="244"/>
        <v>1186</v>
      </c>
      <c r="FY36" s="257">
        <f t="shared" si="244"/>
        <v>419</v>
      </c>
      <c r="FZ36" s="281">
        <f t="shared" si="245"/>
        <v>314.99999999999909</v>
      </c>
      <c r="GA36" s="281">
        <f t="shared" si="244"/>
        <v>-166.26754918749339</v>
      </c>
      <c r="GB36" s="281">
        <f t="shared" si="244"/>
        <v>-1112.5192243452316</v>
      </c>
      <c r="GC36" s="281">
        <f t="shared" si="244"/>
        <v>-1345.0846631803438</v>
      </c>
      <c r="GD36" s="281">
        <f t="shared" si="244"/>
        <v>-1077.8444252936351</v>
      </c>
      <c r="GE36" s="281">
        <f t="shared" si="244"/>
        <v>-758.25779151349843</v>
      </c>
      <c r="GF36" s="281">
        <f t="shared" si="244"/>
        <v>-1283.7860760244157</v>
      </c>
      <c r="GG36" s="281">
        <f t="shared" si="244"/>
        <v>-1244.8594574265908</v>
      </c>
      <c r="GH36" s="281">
        <f t="shared" si="244"/>
        <v>-2829.3245815890086</v>
      </c>
      <c r="GI36" s="281">
        <f t="shared" si="244"/>
        <v>-1830.7490155436008</v>
      </c>
      <c r="GJ36" s="281">
        <f t="shared" ref="GJ36:GL36" si="246">GJ35-FX35</f>
        <v>-1302.2384557903688</v>
      </c>
      <c r="GK36" s="281">
        <f t="shared" ref="GK36" si="247">GK35-FY35</f>
        <v>-566.24897727342704</v>
      </c>
      <c r="GL36" s="281">
        <f t="shared" si="246"/>
        <v>431.08780553994166</v>
      </c>
    </row>
    <row r="37" spans="1:194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248">BK35-AVERAGE(C35,O35,AA35,AM35,AY35)</f>
        <v>-1345.8000000000002</v>
      </c>
      <c r="BL37" s="36">
        <f t="shared" si="248"/>
        <v>-245.19999999999982</v>
      </c>
      <c r="BM37" s="36">
        <f t="shared" si="248"/>
        <v>-153</v>
      </c>
      <c r="BN37" s="36">
        <f t="shared" si="248"/>
        <v>-632.59999999999991</v>
      </c>
      <c r="BO37" s="36">
        <f t="shared" si="248"/>
        <v>-519.40000000000009</v>
      </c>
      <c r="BP37" s="36">
        <f t="shared" si="248"/>
        <v>158</v>
      </c>
      <c r="BQ37" s="36">
        <f t="shared" si="248"/>
        <v>-282.80000000000018</v>
      </c>
      <c r="BR37" s="36">
        <f t="shared" si="248"/>
        <v>-276.19999999999982</v>
      </c>
      <c r="BS37" s="36">
        <f t="shared" si="248"/>
        <v>-224.60000000000036</v>
      </c>
      <c r="BT37" s="36">
        <f t="shared" si="248"/>
        <v>-123</v>
      </c>
      <c r="BU37" s="36">
        <f t="shared" si="248"/>
        <v>-141.60000000000036</v>
      </c>
      <c r="BV37" s="36">
        <f t="shared" si="248"/>
        <v>-329.60000000000127</v>
      </c>
      <c r="BW37" s="36">
        <f t="shared" si="248"/>
        <v>-658</v>
      </c>
      <c r="BX37" s="36">
        <f t="shared" si="248"/>
        <v>-389.40000000000009</v>
      </c>
      <c r="BY37" s="36">
        <f t="shared" si="248"/>
        <v>-1031</v>
      </c>
      <c r="BZ37" s="36">
        <f t="shared" si="248"/>
        <v>-766</v>
      </c>
      <c r="CA37" s="36">
        <f t="shared" si="248"/>
        <v>-512.59999999999991</v>
      </c>
      <c r="CB37" s="36">
        <f t="shared" si="248"/>
        <v>48.400000000000091</v>
      </c>
      <c r="CC37" s="36">
        <f t="shared" si="248"/>
        <v>149</v>
      </c>
      <c r="CD37" s="36">
        <f t="shared" si="248"/>
        <v>140.80000000000018</v>
      </c>
      <c r="CE37" s="36">
        <f t="shared" si="248"/>
        <v>1096</v>
      </c>
      <c r="CF37" s="36">
        <f t="shared" si="248"/>
        <v>1402.8000000000002</v>
      </c>
      <c r="CG37" s="36">
        <f t="shared" si="248"/>
        <v>904.80000000000018</v>
      </c>
      <c r="CH37" s="36">
        <f t="shared" si="248"/>
        <v>1549</v>
      </c>
      <c r="CI37" s="36">
        <f t="shared" si="248"/>
        <v>1210.1999999999998</v>
      </c>
      <c r="CJ37" s="36">
        <f t="shared" si="248"/>
        <v>736.62142857142817</v>
      </c>
      <c r="CK37" s="36">
        <f t="shared" si="248"/>
        <v>544.40000000000009</v>
      </c>
      <c r="CL37" s="36">
        <f t="shared" si="248"/>
        <v>1223.6000000000008</v>
      </c>
      <c r="CM37" s="36">
        <f t="shared" si="248"/>
        <v>1026.4000000000001</v>
      </c>
      <c r="CN37" s="36">
        <f t="shared" si="248"/>
        <v>1288.8000000000002</v>
      </c>
      <c r="CO37" s="36">
        <f t="shared" si="248"/>
        <v>1870.6000000000004</v>
      </c>
      <c r="CP37" s="36">
        <f t="shared" si="248"/>
        <v>1650.3999999999996</v>
      </c>
      <c r="CQ37" s="36">
        <f t="shared" ref="CQ37:DV37" si="249">CQ35-AVERAGE(AI35,AU35,BG35,BS35,CE35)</f>
        <v>1899.6000000000004</v>
      </c>
      <c r="CR37" s="36">
        <f t="shared" si="249"/>
        <v>1239.1999999999998</v>
      </c>
      <c r="CS37" s="36">
        <f t="shared" si="249"/>
        <v>6.8000000000001819</v>
      </c>
      <c r="CT37" s="36">
        <f t="shared" si="249"/>
        <v>624.39999999999964</v>
      </c>
      <c r="CU37" s="36">
        <f t="shared" si="249"/>
        <v>18</v>
      </c>
      <c r="CV37" s="36">
        <f t="shared" si="249"/>
        <v>-928.36428571428519</v>
      </c>
      <c r="CW37" s="36">
        <f t="shared" si="249"/>
        <v>-1351.4</v>
      </c>
      <c r="CX37" s="36">
        <f t="shared" si="249"/>
        <v>-1227.4000000000001</v>
      </c>
      <c r="CY37" s="36">
        <f t="shared" si="249"/>
        <v>-1225.5999999999999</v>
      </c>
      <c r="CZ37" s="36">
        <f t="shared" si="249"/>
        <v>-390.80000000000018</v>
      </c>
      <c r="DA37" s="36">
        <f t="shared" si="249"/>
        <v>-1351.3999999999996</v>
      </c>
      <c r="DB37" s="36">
        <f t="shared" si="249"/>
        <v>-1019.1999999999998</v>
      </c>
      <c r="DC37" s="36">
        <f t="shared" si="249"/>
        <v>-647.39999999999964</v>
      </c>
      <c r="DD37" s="36">
        <f t="shared" si="249"/>
        <v>-525.39999999999964</v>
      </c>
      <c r="DE37" s="36">
        <f t="shared" si="249"/>
        <v>-350.39999999999964</v>
      </c>
      <c r="DF37" s="36">
        <f t="shared" si="249"/>
        <v>-572.39999999999873</v>
      </c>
      <c r="DG37" s="36">
        <f t="shared" si="249"/>
        <v>-836.59999999999991</v>
      </c>
      <c r="DH37" s="36">
        <f t="shared" si="249"/>
        <v>-340.96428571428532</v>
      </c>
      <c r="DI37" s="36">
        <f t="shared" si="249"/>
        <v>-284.80000000000018</v>
      </c>
      <c r="DJ37" s="36">
        <f t="shared" si="249"/>
        <v>-230.80000000000018</v>
      </c>
      <c r="DK37" s="36">
        <f t="shared" si="249"/>
        <v>-600</v>
      </c>
      <c r="DL37" s="36">
        <f t="shared" si="249"/>
        <v>217.80000000000018</v>
      </c>
      <c r="DM37" s="36">
        <f t="shared" si="249"/>
        <v>897.60000000000036</v>
      </c>
      <c r="DN37" s="36">
        <f t="shared" si="249"/>
        <v>1068.1999999999998</v>
      </c>
      <c r="DO37" s="36">
        <f t="shared" si="249"/>
        <v>625.80000000000018</v>
      </c>
      <c r="DP37" s="36">
        <f t="shared" si="249"/>
        <v>1075.6000000000004</v>
      </c>
      <c r="DQ37" s="36">
        <f t="shared" si="249"/>
        <v>955.80000000000018</v>
      </c>
      <c r="DR37" s="36">
        <f t="shared" si="249"/>
        <v>890.19999999999982</v>
      </c>
      <c r="DS37" s="36">
        <f t="shared" si="249"/>
        <v>1017.1999999999989</v>
      </c>
      <c r="DT37" s="36">
        <f t="shared" si="249"/>
        <v>-653.36428571428542</v>
      </c>
      <c r="DU37" s="36">
        <f t="shared" si="249"/>
        <v>-116.59999999999991</v>
      </c>
      <c r="DV37" s="36">
        <f t="shared" si="249"/>
        <v>282.80000000000018</v>
      </c>
      <c r="DW37" s="36">
        <f t="shared" ref="DW37:ED37" si="250">DW35-AVERAGE(BO35,CA35,CM35,CY35,DK35)</f>
        <v>840.80000000000018</v>
      </c>
      <c r="DX37" s="36">
        <f t="shared" si="250"/>
        <v>144.19999999999982</v>
      </c>
      <c r="DY37" s="36">
        <f t="shared" si="250"/>
        <v>-242.60000000000036</v>
      </c>
      <c r="DZ37" s="36">
        <f t="shared" si="250"/>
        <v>-69.399999999999636</v>
      </c>
      <c r="EA37" s="36">
        <f t="shared" si="250"/>
        <v>562.60000000000036</v>
      </c>
      <c r="EB37" s="36">
        <f t="shared" si="250"/>
        <v>1266.3999999999996</v>
      </c>
      <c r="EC37" s="36">
        <f t="shared" si="250"/>
        <v>1721.6000000000004</v>
      </c>
      <c r="ED37" s="36">
        <f t="shared" si="250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251">EH35-AVERAGE(BZ35,CL35,CX35,DJ35,DV35)</f>
        <v>1434.6</v>
      </c>
      <c r="EI37" s="36">
        <f t="shared" si="251"/>
        <v>288.80000000000018</v>
      </c>
      <c r="EJ37" s="36">
        <f t="shared" si="251"/>
        <v>-313.19999999999936</v>
      </c>
      <c r="EK37" s="36">
        <f t="shared" si="251"/>
        <v>586.80000000000018</v>
      </c>
      <c r="EL37" s="36">
        <f t="shared" si="251"/>
        <v>1658.1999999999998</v>
      </c>
      <c r="EM37" s="157">
        <f t="shared" si="251"/>
        <v>1560.6000000000004</v>
      </c>
      <c r="EN37" s="157">
        <f t="shared" si="251"/>
        <v>581.60000000000036</v>
      </c>
      <c r="EO37" s="157">
        <f t="shared" si="251"/>
        <v>1492.3999999999996</v>
      </c>
      <c r="EP37" s="176">
        <f t="shared" si="251"/>
        <v>473</v>
      </c>
      <c r="EQ37" s="176">
        <f t="shared" si="251"/>
        <v>1265.4000000000001</v>
      </c>
      <c r="ER37" s="186">
        <f t="shared" si="251"/>
        <v>1654.6357142857146</v>
      </c>
      <c r="ES37" s="186">
        <f t="shared" si="251"/>
        <v>478.19999999999982</v>
      </c>
      <c r="ET37" s="186">
        <f t="shared" si="251"/>
        <v>-482.80000000000018</v>
      </c>
      <c r="EU37" s="186">
        <f t="shared" si="251"/>
        <v>28.599999999999909</v>
      </c>
      <c r="EV37" s="186">
        <f t="shared" si="251"/>
        <v>215.39999999999964</v>
      </c>
      <c r="EW37" s="198">
        <f t="shared" si="251"/>
        <v>226.39999999999964</v>
      </c>
      <c r="EX37" s="198">
        <f t="shared" si="251"/>
        <v>538.39999999999964</v>
      </c>
      <c r="EY37" s="198">
        <f t="shared" si="251"/>
        <v>-367.19999999999982</v>
      </c>
      <c r="EZ37" s="198">
        <f t="shared" si="251"/>
        <v>333.80000000000018</v>
      </c>
      <c r="FA37" s="211">
        <f t="shared" si="251"/>
        <v>921</v>
      </c>
      <c r="FB37" s="211">
        <f t="shared" si="251"/>
        <v>450.60000000000036</v>
      </c>
      <c r="FC37" s="221">
        <f t="shared" si="251"/>
        <v>-751.80000000000018</v>
      </c>
      <c r="FD37" s="221">
        <f t="shared" si="251"/>
        <v>460.40000000000009</v>
      </c>
      <c r="FE37" s="233">
        <f t="shared" si="251"/>
        <v>143</v>
      </c>
      <c r="FF37" s="233">
        <f t="shared" si="251"/>
        <v>-119</v>
      </c>
      <c r="FG37" s="233">
        <f t="shared" si="251"/>
        <v>-3.4000000000000909</v>
      </c>
      <c r="FH37" s="233">
        <f t="shared" si="251"/>
        <v>538.80000000000018</v>
      </c>
      <c r="FI37" s="233">
        <f t="shared" si="251"/>
        <v>356</v>
      </c>
      <c r="FJ37" s="233">
        <f t="shared" si="251"/>
        <v>1106.8000000000002</v>
      </c>
      <c r="FK37" s="36">
        <f t="shared" si="251"/>
        <v>1856.3999999999996</v>
      </c>
      <c r="FL37" s="36">
        <f t="shared" si="251"/>
        <v>851.39999999999964</v>
      </c>
      <c r="FM37" s="36">
        <f t="shared" si="251"/>
        <v>844.39999999999964</v>
      </c>
      <c r="FN37" s="233">
        <f t="shared" ref="FN37:GI37" si="252">FN35-AVERAGE(DF35,DR35,ED35,EP35,FB35)</f>
        <v>396.60000000000036</v>
      </c>
      <c r="FO37" s="36">
        <f t="shared" ref="FO37:FZ37" si="253">FO35-AVERAGE(DG35,DS35,EE35,EQ35,FC35)</f>
        <v>1415</v>
      </c>
      <c r="FP37" s="36">
        <f t="shared" si="252"/>
        <v>1278.1999999999998</v>
      </c>
      <c r="FQ37" s="233">
        <f t="shared" si="252"/>
        <v>949.59999999999991</v>
      </c>
      <c r="FR37" s="36">
        <f t="shared" si="252"/>
        <v>481.40000000000009</v>
      </c>
      <c r="FS37" s="36">
        <f t="shared" si="252"/>
        <v>372.40000000000009</v>
      </c>
      <c r="FT37" s="36">
        <f t="shared" si="252"/>
        <v>593.19999999999982</v>
      </c>
      <c r="FU37" s="36">
        <f t="shared" si="252"/>
        <v>571.19999999999982</v>
      </c>
      <c r="FV37" s="36">
        <f t="shared" si="252"/>
        <v>2133.6000000000004</v>
      </c>
      <c r="FW37" s="36">
        <f t="shared" si="252"/>
        <v>1646</v>
      </c>
      <c r="FX37" s="36">
        <f t="shared" si="252"/>
        <v>1559</v>
      </c>
      <c r="FY37" s="257">
        <f t="shared" si="252"/>
        <v>747.39999999999964</v>
      </c>
      <c r="FZ37" s="281">
        <f t="shared" si="253"/>
        <v>312.79999999999927</v>
      </c>
      <c r="GA37" s="281">
        <f t="shared" si="252"/>
        <v>630.73245081250661</v>
      </c>
      <c r="GB37" s="281">
        <f t="shared" si="252"/>
        <v>-246.7192243452314</v>
      </c>
      <c r="GC37" s="281">
        <f t="shared" si="252"/>
        <v>-698.6846631803437</v>
      </c>
      <c r="GD37" s="281">
        <f t="shared" si="252"/>
        <v>-773.04442529363496</v>
      </c>
      <c r="GE37" s="281">
        <f t="shared" si="252"/>
        <v>-588.05779151349861</v>
      </c>
      <c r="GF37" s="281">
        <f t="shared" si="252"/>
        <v>-824.18607602441534</v>
      </c>
      <c r="GG37" s="281">
        <f t="shared" si="252"/>
        <v>-728.65945742659096</v>
      </c>
      <c r="GH37" s="281">
        <f t="shared" si="252"/>
        <v>-1178.924581589009</v>
      </c>
      <c r="GI37" s="281">
        <f t="shared" si="252"/>
        <v>-653.54901554360094</v>
      </c>
      <c r="GJ37" s="281">
        <f t="shared" ref="GJ37:GL37" si="254">GJ35-AVERAGE(EB35,EN35,EZ35,FL35,FX35)</f>
        <v>-118.43845579036861</v>
      </c>
      <c r="GK37" s="281">
        <f t="shared" ref="GK37" si="255">GK35-AVERAGE(EC35,EO35,FA35,FM35,FY35)</f>
        <v>-123.04897727342723</v>
      </c>
      <c r="GL37" s="281">
        <f t="shared" si="254"/>
        <v>600.68780553994111</v>
      </c>
    </row>
    <row r="38" spans="1:194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256">BK35-MIN($C35:$ED35)</f>
        <v>1269</v>
      </c>
      <c r="BL38" s="36">
        <f t="shared" si="256"/>
        <v>1355</v>
      </c>
      <c r="BM38" s="36">
        <f t="shared" si="256"/>
        <v>1266</v>
      </c>
      <c r="BN38" s="36">
        <f t="shared" si="256"/>
        <v>1184</v>
      </c>
      <c r="BO38" s="36">
        <f t="shared" si="256"/>
        <v>2013</v>
      </c>
      <c r="BP38" s="36">
        <f t="shared" si="256"/>
        <v>2662</v>
      </c>
      <c r="BQ38" s="36">
        <f t="shared" si="256"/>
        <v>2770</v>
      </c>
      <c r="BR38" s="36">
        <f t="shared" si="256"/>
        <v>2961</v>
      </c>
      <c r="BS38" s="36">
        <f t="shared" si="256"/>
        <v>3015</v>
      </c>
      <c r="BT38" s="36">
        <f t="shared" si="256"/>
        <v>3529</v>
      </c>
      <c r="BU38" s="36">
        <f t="shared" si="256"/>
        <v>3658</v>
      </c>
      <c r="BV38" s="36">
        <f t="shared" si="256"/>
        <v>2835.9999999999991</v>
      </c>
      <c r="BW38" s="36">
        <f t="shared" si="256"/>
        <v>1672</v>
      </c>
      <c r="BX38" s="36">
        <f t="shared" si="256"/>
        <v>1133</v>
      </c>
      <c r="BY38" s="36">
        <f t="shared" si="256"/>
        <v>479</v>
      </c>
      <c r="BZ38" s="36">
        <f t="shared" si="256"/>
        <v>1042</v>
      </c>
      <c r="CA38" s="36">
        <f t="shared" si="256"/>
        <v>1976</v>
      </c>
      <c r="CB38" s="36">
        <f t="shared" si="256"/>
        <v>2671</v>
      </c>
      <c r="CC38" s="36">
        <f t="shared" si="256"/>
        <v>3145</v>
      </c>
      <c r="CD38" s="36">
        <f t="shared" si="256"/>
        <v>3392</v>
      </c>
      <c r="CE38" s="36">
        <f t="shared" si="256"/>
        <v>4352</v>
      </c>
      <c r="CF38" s="36">
        <f t="shared" si="256"/>
        <v>4979</v>
      </c>
      <c r="CG38" s="36">
        <f t="shared" si="256"/>
        <v>4590</v>
      </c>
      <c r="CH38" s="36">
        <f t="shared" si="256"/>
        <v>4685</v>
      </c>
      <c r="CI38" s="36">
        <f t="shared" si="256"/>
        <v>3291</v>
      </c>
      <c r="CJ38" s="36">
        <f t="shared" si="256"/>
        <v>2008.821428571428</v>
      </c>
      <c r="CK38" s="36">
        <f t="shared" si="256"/>
        <v>1906</v>
      </c>
      <c r="CL38" s="36">
        <f t="shared" si="256"/>
        <v>2822.0000000000009</v>
      </c>
      <c r="CM38" s="36">
        <f t="shared" si="256"/>
        <v>3382</v>
      </c>
      <c r="CN38" s="36">
        <f t="shared" si="256"/>
        <v>3792</v>
      </c>
      <c r="CO38" s="36">
        <f t="shared" si="256"/>
        <v>4747</v>
      </c>
      <c r="CP38" s="36">
        <f t="shared" si="256"/>
        <v>4835</v>
      </c>
      <c r="CQ38" s="36">
        <f t="shared" ref="CQ38:DV38" si="257">CQ35-MIN($C35:$ED35)</f>
        <v>5275</v>
      </c>
      <c r="CR38" s="36">
        <f t="shared" si="257"/>
        <v>5003</v>
      </c>
      <c r="CS38" s="36">
        <f t="shared" si="257"/>
        <v>3778</v>
      </c>
      <c r="CT38" s="36">
        <f t="shared" si="257"/>
        <v>3892</v>
      </c>
      <c r="CU38" s="36">
        <f t="shared" si="257"/>
        <v>1963</v>
      </c>
      <c r="CV38" s="36">
        <f t="shared" si="257"/>
        <v>596.00000000000023</v>
      </c>
      <c r="CW38" s="57">
        <f t="shared" si="257"/>
        <v>0</v>
      </c>
      <c r="CX38" s="36">
        <f t="shared" si="257"/>
        <v>627</v>
      </c>
      <c r="CY38" s="36">
        <f t="shared" si="257"/>
        <v>1395</v>
      </c>
      <c r="CZ38" s="36">
        <f t="shared" si="257"/>
        <v>2395</v>
      </c>
      <c r="DA38" s="36">
        <f t="shared" si="257"/>
        <v>1902</v>
      </c>
      <c r="DB38" s="36">
        <f t="shared" si="257"/>
        <v>2418</v>
      </c>
      <c r="DC38" s="36">
        <f t="shared" si="257"/>
        <v>3150</v>
      </c>
      <c r="DD38" s="36">
        <f t="shared" si="257"/>
        <v>3485</v>
      </c>
      <c r="DE38" s="36">
        <f t="shared" si="257"/>
        <v>3429</v>
      </c>
      <c r="DF38" s="36">
        <f t="shared" si="257"/>
        <v>2822.0000000000009</v>
      </c>
      <c r="DG38" s="36">
        <f t="shared" si="257"/>
        <v>999</v>
      </c>
      <c r="DH38" s="36">
        <f t="shared" si="257"/>
        <v>919</v>
      </c>
      <c r="DI38" s="36">
        <f t="shared" si="257"/>
        <v>817</v>
      </c>
      <c r="DJ38" s="36">
        <f t="shared" si="257"/>
        <v>1386</v>
      </c>
      <c r="DK38" s="36">
        <f t="shared" si="257"/>
        <v>1745</v>
      </c>
      <c r="DL38" s="36">
        <f t="shared" si="257"/>
        <v>2979</v>
      </c>
      <c r="DM38" s="36">
        <f t="shared" si="257"/>
        <v>3989</v>
      </c>
      <c r="DN38" s="36">
        <f t="shared" si="257"/>
        <v>4306</v>
      </c>
      <c r="DO38" s="36">
        <f t="shared" si="257"/>
        <v>4420</v>
      </c>
      <c r="DP38" s="36">
        <f t="shared" si="257"/>
        <v>5187</v>
      </c>
      <c r="DQ38" s="36">
        <f t="shared" si="257"/>
        <v>4907</v>
      </c>
      <c r="DR38" s="36">
        <f t="shared" si="257"/>
        <v>4415</v>
      </c>
      <c r="DS38" s="36">
        <f t="shared" si="257"/>
        <v>2855.9999999999991</v>
      </c>
      <c r="DT38" s="36">
        <f t="shared" si="257"/>
        <v>549</v>
      </c>
      <c r="DU38" s="36">
        <f t="shared" si="257"/>
        <v>777</v>
      </c>
      <c r="DV38" s="36">
        <f t="shared" si="257"/>
        <v>1695</v>
      </c>
      <c r="DW38" s="36">
        <f t="shared" ref="DW38:ED38" si="258">DW35-MIN($C35:$ED35)</f>
        <v>2943</v>
      </c>
      <c r="DX38" s="36">
        <f t="shared" si="258"/>
        <v>3044</v>
      </c>
      <c r="DY38" s="36">
        <f t="shared" si="258"/>
        <v>3068</v>
      </c>
      <c r="DZ38" s="36">
        <f>DZ35-MIN($C35:$ED35)</f>
        <v>3513</v>
      </c>
      <c r="EA38" s="36">
        <f t="shared" si="258"/>
        <v>4605</v>
      </c>
      <c r="EB38" s="36">
        <f t="shared" si="258"/>
        <v>5703</v>
      </c>
      <c r="EC38" s="36">
        <f t="shared" si="258"/>
        <v>5794</v>
      </c>
      <c r="ED38" s="36">
        <f t="shared" si="258"/>
        <v>5431</v>
      </c>
      <c r="EE38" s="36">
        <f t="shared" ref="EE38:FF38" si="259">EE35-MIN($C35:$ED35)</f>
        <v>3749</v>
      </c>
      <c r="EF38" s="36">
        <f t="shared" si="259"/>
        <v>2229</v>
      </c>
      <c r="EG38" s="36">
        <f t="shared" si="259"/>
        <v>2394</v>
      </c>
      <c r="EH38" s="36">
        <f t="shared" si="259"/>
        <v>2949</v>
      </c>
      <c r="EI38" s="36">
        <f t="shared" si="259"/>
        <v>2577</v>
      </c>
      <c r="EJ38" s="36">
        <f t="shared" si="259"/>
        <v>2663.0000000000005</v>
      </c>
      <c r="EK38" s="36">
        <f t="shared" si="259"/>
        <v>3957</v>
      </c>
      <c r="EL38" s="36">
        <f t="shared" si="259"/>
        <v>5351</v>
      </c>
      <c r="EM38" s="157">
        <f t="shared" si="259"/>
        <v>5921</v>
      </c>
      <c r="EN38" s="157">
        <f t="shared" si="259"/>
        <v>5453</v>
      </c>
      <c r="EO38" s="157">
        <f t="shared" si="259"/>
        <v>5992</v>
      </c>
      <c r="EP38" s="176">
        <f t="shared" si="259"/>
        <v>4722</v>
      </c>
      <c r="EQ38" s="176">
        <f t="shared" si="259"/>
        <v>3837</v>
      </c>
      <c r="ER38" s="186">
        <f t="shared" si="259"/>
        <v>2915</v>
      </c>
      <c r="ES38" s="186">
        <f t="shared" si="259"/>
        <v>1657</v>
      </c>
      <c r="ET38" s="186">
        <f t="shared" si="259"/>
        <v>1413</v>
      </c>
      <c r="EU38" s="186">
        <f t="shared" si="259"/>
        <v>2437</v>
      </c>
      <c r="EV38" s="186">
        <f t="shared" si="259"/>
        <v>3190</v>
      </c>
      <c r="EW38" s="198">
        <f t="shared" si="259"/>
        <v>3759</v>
      </c>
      <c r="EX38" s="198">
        <f t="shared" si="259"/>
        <v>4623</v>
      </c>
      <c r="EY38" s="198">
        <f t="shared" si="259"/>
        <v>4307</v>
      </c>
      <c r="EZ38" s="198">
        <f t="shared" si="259"/>
        <v>5300</v>
      </c>
      <c r="FA38" s="211">
        <f t="shared" si="259"/>
        <v>5701</v>
      </c>
      <c r="FB38" s="211">
        <f t="shared" si="259"/>
        <v>4707</v>
      </c>
      <c r="FC38" s="221">
        <f t="shared" si="259"/>
        <v>1929</v>
      </c>
      <c r="FD38" s="221">
        <f t="shared" si="259"/>
        <v>1902</v>
      </c>
      <c r="FE38" s="233">
        <f t="shared" si="259"/>
        <v>1272</v>
      </c>
      <c r="FF38" s="233">
        <f t="shared" si="259"/>
        <v>1495</v>
      </c>
      <c r="FG38" s="233">
        <f t="shared" ref="FG38:FH38" si="260">FG35-MIN($C35:$ED35)</f>
        <v>2216</v>
      </c>
      <c r="FH38" s="233">
        <f t="shared" si="260"/>
        <v>3393</v>
      </c>
      <c r="FI38" s="233">
        <f t="shared" ref="FI38:FJ38" si="261">FI35-MIN($C35:$ED35)</f>
        <v>3691</v>
      </c>
      <c r="FJ38" s="233">
        <f t="shared" si="261"/>
        <v>5149</v>
      </c>
      <c r="FK38" s="36">
        <f t="shared" ref="FK38" si="262">FK35-MIN($C35:$ED35)</f>
        <v>6337</v>
      </c>
      <c r="FL38" s="36">
        <f t="shared" ref="FL38:FN38" si="263">FL35-MIN($C35:$ED35)</f>
        <v>5877</v>
      </c>
      <c r="FM38" s="36">
        <f t="shared" si="263"/>
        <v>6009</v>
      </c>
      <c r="FN38" s="233">
        <f t="shared" si="263"/>
        <v>4816</v>
      </c>
      <c r="FO38" s="36">
        <f t="shared" ref="FO38:FP38" si="264">FO35-MIN($C35:$ED35)</f>
        <v>4089</v>
      </c>
      <c r="FP38" s="36">
        <f t="shared" si="264"/>
        <v>2981</v>
      </c>
      <c r="FQ38" s="233">
        <f t="shared" ref="FQ38:FR38" si="265">FQ35-MIN($C35:$ED35)</f>
        <v>2333</v>
      </c>
      <c r="FR38" s="36">
        <f t="shared" si="265"/>
        <v>2269</v>
      </c>
      <c r="FS38" s="36">
        <f t="shared" ref="FS38:FT38" si="266">FS35-MIN($C35:$ED35)</f>
        <v>2756</v>
      </c>
      <c r="FT38" s="36">
        <f t="shared" si="266"/>
        <v>3647</v>
      </c>
      <c r="FU38" s="36">
        <f t="shared" ref="FU38:FV38" si="267">FU35-MIN($C35:$ED35)</f>
        <v>4264</v>
      </c>
      <c r="FV38" s="36">
        <f t="shared" si="267"/>
        <v>6722</v>
      </c>
      <c r="FW38" s="36">
        <f t="shared" ref="FW38:FX38" si="268">FW35-MIN($C35:$ED35)</f>
        <v>6764</v>
      </c>
      <c r="FX38" s="36">
        <f t="shared" si="268"/>
        <v>7063</v>
      </c>
      <c r="FY38" s="257">
        <f t="shared" ref="FY38:GA38" si="269">FY35-MIN($C35:$ED35)</f>
        <v>6428</v>
      </c>
      <c r="FZ38" s="281">
        <f t="shared" ref="FZ38" si="270">FZ35-MIN($C35:$ED35)</f>
        <v>5130.9999999999991</v>
      </c>
      <c r="GA38" s="281">
        <f t="shared" si="269"/>
        <v>3922.7324508125066</v>
      </c>
      <c r="GB38" s="281">
        <f t="shared" ref="GB38:GC38" si="271">GB35-MIN($C35:$ED35)</f>
        <v>1868.4807756547684</v>
      </c>
      <c r="GC38" s="281">
        <f t="shared" si="271"/>
        <v>987.9153368196562</v>
      </c>
      <c r="GD38" s="281">
        <f t="shared" ref="GD38:GE38" si="272">GD35-MIN($C35:$ED35)</f>
        <v>1191.1555747063649</v>
      </c>
      <c r="GE38" s="281">
        <f t="shared" si="272"/>
        <v>1997.7422084865016</v>
      </c>
      <c r="GF38" s="281">
        <f t="shared" ref="GF38" si="273">GF35-MIN($C35:$ED35)</f>
        <v>2363.2139239755843</v>
      </c>
      <c r="GG38" s="281">
        <f t="shared" ref="GG38:GH38" si="274">GG35-MIN($C35:$ED35)</f>
        <v>3019.1405425734092</v>
      </c>
      <c r="GH38" s="281">
        <f t="shared" si="274"/>
        <v>3892.6754184109914</v>
      </c>
      <c r="GI38" s="281">
        <f t="shared" ref="GI38" si="275">GI35-MIN($C35:$ED35)</f>
        <v>4933.2509844563992</v>
      </c>
      <c r="GJ38" s="281">
        <f t="shared" ref="GJ38:GK38" si="276">GJ35-MIN($C35:$ED35)</f>
        <v>5760.7615442096312</v>
      </c>
      <c r="GK38" s="281">
        <f t="shared" si="276"/>
        <v>5861.751022726573</v>
      </c>
      <c r="GL38" s="281">
        <f t="shared" ref="GL38" si="277">GL35-MIN($C35:$ED35)</f>
        <v>5562.0878055399407</v>
      </c>
    </row>
    <row r="39" spans="1:194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278">DG35-DG58</f>
        <v>0</v>
      </c>
      <c r="DH39" s="43">
        <f t="shared" si="278"/>
        <v>0</v>
      </c>
      <c r="DI39" s="43">
        <f t="shared" si="278"/>
        <v>0</v>
      </c>
      <c r="DJ39" s="43">
        <f t="shared" si="278"/>
        <v>0</v>
      </c>
      <c r="DK39" s="43">
        <f t="shared" si="278"/>
        <v>0</v>
      </c>
      <c r="DL39" s="43">
        <f t="shared" si="278"/>
        <v>0</v>
      </c>
      <c r="DM39" s="43">
        <f t="shared" si="278"/>
        <v>0</v>
      </c>
      <c r="DN39" s="38">
        <f t="shared" si="278"/>
        <v>0</v>
      </c>
      <c r="DO39" s="43">
        <f t="shared" si="278"/>
        <v>0</v>
      </c>
      <c r="DP39" s="43">
        <f t="shared" si="278"/>
        <v>0</v>
      </c>
      <c r="DQ39" s="43">
        <f t="shared" si="278"/>
        <v>0</v>
      </c>
      <c r="DR39" s="43">
        <f t="shared" si="278"/>
        <v>0</v>
      </c>
      <c r="DS39" s="43">
        <f t="shared" si="278"/>
        <v>0</v>
      </c>
      <c r="DT39" s="43">
        <f t="shared" si="278"/>
        <v>0</v>
      </c>
      <c r="DU39" s="43">
        <f t="shared" si="278"/>
        <v>0</v>
      </c>
      <c r="DV39" s="43">
        <f t="shared" si="278"/>
        <v>0</v>
      </c>
      <c r="DW39" s="43">
        <f t="shared" si="278"/>
        <v>0</v>
      </c>
      <c r="DX39" s="43">
        <f t="shared" si="278"/>
        <v>0</v>
      </c>
      <c r="DY39" s="43">
        <f t="shared" si="278"/>
        <v>0</v>
      </c>
      <c r="DZ39" s="43">
        <f>DZ35-DZ58</f>
        <v>0</v>
      </c>
      <c r="EA39" s="43">
        <f t="shared" si="278"/>
        <v>0</v>
      </c>
      <c r="EB39" s="43">
        <f t="shared" si="278"/>
        <v>0</v>
      </c>
      <c r="EC39" s="43">
        <f t="shared" si="278"/>
        <v>0</v>
      </c>
      <c r="ED39" s="43">
        <f t="shared" si="278"/>
        <v>0</v>
      </c>
      <c r="EE39" s="43">
        <f t="shared" si="278"/>
        <v>0</v>
      </c>
      <c r="EF39" s="43">
        <f t="shared" si="278"/>
        <v>0</v>
      </c>
      <c r="EG39" s="43">
        <f t="shared" si="278"/>
        <v>0</v>
      </c>
      <c r="EH39" s="43">
        <f t="shared" si="278"/>
        <v>0</v>
      </c>
      <c r="EI39" s="43">
        <f t="shared" si="278"/>
        <v>0</v>
      </c>
      <c r="EJ39" s="43">
        <f t="shared" si="278"/>
        <v>0</v>
      </c>
      <c r="EK39" s="43">
        <f t="shared" si="278"/>
        <v>0</v>
      </c>
      <c r="EL39" s="43">
        <f t="shared" si="278"/>
        <v>0</v>
      </c>
      <c r="EM39" s="162">
        <f t="shared" si="278"/>
        <v>0</v>
      </c>
      <c r="EN39" s="162">
        <f t="shared" si="278"/>
        <v>0</v>
      </c>
      <c r="EO39" s="162">
        <f t="shared" ref="EO39:FF39" si="279">EO35-EO58</f>
        <v>0</v>
      </c>
      <c r="EP39" s="180">
        <f t="shared" si="279"/>
        <v>0</v>
      </c>
      <c r="EQ39" s="180">
        <f t="shared" si="279"/>
        <v>0</v>
      </c>
      <c r="ER39" s="190">
        <f t="shared" si="279"/>
        <v>0</v>
      </c>
      <c r="ES39" s="190">
        <f t="shared" si="279"/>
        <v>0</v>
      </c>
      <c r="ET39" s="190">
        <f t="shared" si="279"/>
        <v>0</v>
      </c>
      <c r="EU39" s="190">
        <f t="shared" si="279"/>
        <v>0</v>
      </c>
      <c r="EV39" s="190">
        <f t="shared" si="279"/>
        <v>0</v>
      </c>
      <c r="EW39" s="202">
        <f t="shared" si="279"/>
        <v>0</v>
      </c>
      <c r="EX39" s="202">
        <f t="shared" si="279"/>
        <v>0</v>
      </c>
      <c r="EY39" s="202">
        <f t="shared" si="279"/>
        <v>0</v>
      </c>
      <c r="EZ39" s="202">
        <f t="shared" si="279"/>
        <v>0</v>
      </c>
      <c r="FA39" s="215">
        <f t="shared" si="279"/>
        <v>0</v>
      </c>
      <c r="FB39" s="215">
        <f t="shared" si="279"/>
        <v>0</v>
      </c>
      <c r="FC39" s="225">
        <f t="shared" si="279"/>
        <v>0</v>
      </c>
      <c r="FD39" s="225">
        <f t="shared" si="279"/>
        <v>0</v>
      </c>
      <c r="FE39" s="237">
        <f t="shared" si="279"/>
        <v>0</v>
      </c>
      <c r="FF39" s="237">
        <f t="shared" si="279"/>
        <v>0</v>
      </c>
      <c r="FG39" s="237">
        <f t="shared" ref="FG39:FH39" si="280">FG35-FG58</f>
        <v>0</v>
      </c>
      <c r="FH39" s="237">
        <f t="shared" si="280"/>
        <v>0</v>
      </c>
      <c r="FI39" s="237">
        <f t="shared" ref="FI39:FJ39" si="281">FI35-FI58</f>
        <v>0</v>
      </c>
      <c r="FJ39" s="237">
        <f t="shared" si="281"/>
        <v>0</v>
      </c>
      <c r="FK39" s="43">
        <f t="shared" ref="FK39" si="282">FK35-FK58</f>
        <v>0</v>
      </c>
      <c r="FL39" s="43">
        <f t="shared" ref="FL39:FP39" si="283">FL35-FL58</f>
        <v>0</v>
      </c>
      <c r="FM39" s="43">
        <f t="shared" si="283"/>
        <v>0</v>
      </c>
      <c r="FN39" s="237">
        <f t="shared" si="283"/>
        <v>0</v>
      </c>
      <c r="FO39" s="43">
        <f t="shared" si="283"/>
        <v>0</v>
      </c>
      <c r="FP39" s="43">
        <f t="shared" si="283"/>
        <v>0</v>
      </c>
      <c r="FQ39" s="237">
        <f t="shared" ref="FQ39:FR39" si="284">FQ35-FQ58</f>
        <v>0</v>
      </c>
      <c r="FR39" s="43">
        <f t="shared" si="284"/>
        <v>0</v>
      </c>
      <c r="FS39" s="43">
        <f t="shared" ref="FS39:FT39" si="285">FS35-FS58</f>
        <v>0</v>
      </c>
      <c r="FT39" s="43">
        <f t="shared" si="285"/>
        <v>0</v>
      </c>
      <c r="FU39" s="43">
        <f t="shared" ref="FU39:FV39" si="286">FU35-FU58</f>
        <v>0</v>
      </c>
      <c r="FV39" s="43">
        <f t="shared" si="286"/>
        <v>0</v>
      </c>
      <c r="FW39" s="43">
        <f t="shared" ref="FW39:FX39" si="287">FW35-FW58</f>
        <v>0</v>
      </c>
      <c r="FX39" s="43">
        <f t="shared" si="287"/>
        <v>-265</v>
      </c>
      <c r="FY39" s="265">
        <f t="shared" ref="FY39:GD39" si="288">FY35-FY58</f>
        <v>0</v>
      </c>
      <c r="FZ39" s="286">
        <f t="shared" si="288"/>
        <v>-3.000000000001819</v>
      </c>
      <c r="GA39" s="286">
        <f t="shared" si="288"/>
        <v>-232.82040423006219</v>
      </c>
      <c r="GB39" s="286">
        <f t="shared" si="288"/>
        <v>-1149.7870122158743</v>
      </c>
      <c r="GC39" s="286">
        <f t="shared" si="288"/>
        <v>-1729.9181585935648</v>
      </c>
      <c r="GD39" s="286">
        <f t="shared" si="288"/>
        <v>-1932.5031737828294</v>
      </c>
      <c r="GE39" s="286">
        <f t="shared" ref="GE39:GI39" si="289">GE35-GE58</f>
        <v>-2098.2709770020087</v>
      </c>
      <c r="GF39" s="286">
        <f t="shared" si="289"/>
        <v>-2260.4745370755609</v>
      </c>
      <c r="GG39" s="286">
        <f t="shared" si="289"/>
        <v>-2420.0745270171346</v>
      </c>
      <c r="GH39" s="286">
        <f t="shared" si="289"/>
        <v>-2385.000484962934</v>
      </c>
      <c r="GI39" s="286">
        <f t="shared" si="289"/>
        <v>-2326.4491247766418</v>
      </c>
      <c r="GJ39" s="286">
        <f t="shared" ref="GJ39:GL39" si="290">GJ35-GJ58</f>
        <v>-2198.4761800610295</v>
      </c>
      <c r="GK39" s="286">
        <f t="shared" si="290"/>
        <v>-2282.0280162467325</v>
      </c>
      <c r="GL39" s="286">
        <f t="shared" si="290"/>
        <v>6854.0878055399407</v>
      </c>
    </row>
    <row r="40" spans="1:194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133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63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</row>
    <row r="41" spans="1:194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291">DQ35*1000/DQ20</f>
        <v>27.466854876492672</v>
      </c>
      <c r="DR41" s="42">
        <f t="shared" si="291"/>
        <v>21.90601418625867</v>
      </c>
      <c r="DS41" s="42">
        <f t="shared" si="291"/>
        <v>14.589742546277959</v>
      </c>
      <c r="DT41" s="42">
        <f t="shared" si="291"/>
        <v>6.2878910027463206</v>
      </c>
      <c r="DU41" s="42">
        <f t="shared" si="291"/>
        <v>8.5046350086493199</v>
      </c>
      <c r="DV41" s="42">
        <f t="shared" si="291"/>
        <v>13.700449279265841</v>
      </c>
      <c r="DW41" s="42">
        <f t="shared" si="291"/>
        <v>18.392653186487841</v>
      </c>
      <c r="DX41" s="42">
        <f t="shared" si="291"/>
        <v>18.872541143404739</v>
      </c>
      <c r="DY41" s="42">
        <f t="shared" si="291"/>
        <v>19.167932943081194</v>
      </c>
      <c r="DZ41" s="42">
        <f>DZ35*1000/DZ20</f>
        <v>22.439617598815357</v>
      </c>
      <c r="EA41" s="42">
        <f t="shared" si="291"/>
        <v>24.906910112484166</v>
      </c>
      <c r="EB41" s="42">
        <f t="shared" si="291"/>
        <v>31.571907743618528</v>
      </c>
      <c r="EC41" s="42">
        <f t="shared" si="291"/>
        <v>28.651318184000736</v>
      </c>
      <c r="ED41" s="42">
        <f t="shared" si="291"/>
        <v>23.481261625649971</v>
      </c>
      <c r="EE41" s="42">
        <f t="shared" ref="EE41:FF41" si="292">EE35*1000/EE20</f>
        <v>16.750383079900669</v>
      </c>
      <c r="EF41" s="42">
        <f t="shared" si="292"/>
        <v>12.277127996712949</v>
      </c>
      <c r="EG41" s="42">
        <f t="shared" si="292"/>
        <v>15.403698006567605</v>
      </c>
      <c r="EH41" s="42">
        <f t="shared" si="292"/>
        <v>19.247021233155085</v>
      </c>
      <c r="EI41" s="42">
        <f t="shared" si="292"/>
        <v>16.400972884266292</v>
      </c>
      <c r="EJ41" s="42">
        <f t="shared" si="292"/>
        <v>16.866117953344776</v>
      </c>
      <c r="EK41" s="42">
        <f t="shared" si="292"/>
        <v>23.772173003445676</v>
      </c>
      <c r="EL41" s="42">
        <f t="shared" si="292"/>
        <v>32.534745370455973</v>
      </c>
      <c r="EM41" s="149">
        <f t="shared" si="292"/>
        <v>36.043375438912349</v>
      </c>
      <c r="EN41" s="134">
        <f t="shared" si="292"/>
        <v>28.515533237672376</v>
      </c>
      <c r="EO41" s="134">
        <f t="shared" si="292"/>
        <v>33.065124019117889</v>
      </c>
      <c r="EP41" s="134">
        <f t="shared" si="292"/>
        <v>21.249015960671002</v>
      </c>
      <c r="EQ41" s="134">
        <f t="shared" si="292"/>
        <v>17.774238829564503</v>
      </c>
      <c r="ER41" s="134">
        <f t="shared" si="292"/>
        <v>15.068032749652881</v>
      </c>
      <c r="ES41" s="134">
        <f t="shared" si="292"/>
        <v>10.18904942362443</v>
      </c>
      <c r="ET41" s="134">
        <f t="shared" si="292"/>
        <v>11.427934891744174</v>
      </c>
      <c r="EU41" s="134">
        <f t="shared" si="292"/>
        <v>16.531873450563392</v>
      </c>
      <c r="EV41" s="134">
        <f t="shared" si="292"/>
        <v>20.466096893708325</v>
      </c>
      <c r="EW41" s="134">
        <f t="shared" si="292"/>
        <v>22.540910979555989</v>
      </c>
      <c r="EX41" s="134">
        <f t="shared" si="292"/>
        <v>28.072413943893633</v>
      </c>
      <c r="EY41" s="134">
        <f t="shared" si="292"/>
        <v>23.283491334287355</v>
      </c>
      <c r="EZ41" s="134">
        <f t="shared" si="292"/>
        <v>24.21360135483657</v>
      </c>
      <c r="FA41" s="134">
        <f t="shared" si="292"/>
        <v>27.778100422950516</v>
      </c>
      <c r="FB41" s="134">
        <f t="shared" si="292"/>
        <v>20.039483358050838</v>
      </c>
      <c r="FC41" s="134">
        <f t="shared" si="292"/>
        <v>8.9117271132974647</v>
      </c>
      <c r="FD41" s="134">
        <f t="shared" si="292"/>
        <v>10.307087743117634</v>
      </c>
      <c r="FE41" s="134">
        <f t="shared" si="292"/>
        <v>10.467004246605381</v>
      </c>
      <c r="FF41" s="134">
        <f t="shared" si="292"/>
        <v>10.24592494263975</v>
      </c>
      <c r="FG41" s="134">
        <f t="shared" ref="FG41:FH41" si="293">FG35*1000/FG20</f>
        <v>14.699771472213337</v>
      </c>
      <c r="FH41" s="134">
        <f t="shared" si="293"/>
        <v>20.701058889876787</v>
      </c>
      <c r="FI41" s="134">
        <f t="shared" ref="FI41:FJ41" si="294">FI35*1000/FI20</f>
        <v>18.863999249130284</v>
      </c>
      <c r="FJ41" s="134">
        <f t="shared" si="294"/>
        <v>25.709872146395778</v>
      </c>
      <c r="FK41" s="272">
        <f t="shared" ref="FK41" si="295">FK35*1000/FK20</f>
        <v>32.233664724345459</v>
      </c>
      <c r="FL41" s="272">
        <f t="shared" ref="FL41:FN41" si="296">FL35*1000/FL20</f>
        <v>21.424169267853639</v>
      </c>
      <c r="FM41" s="272">
        <f t="shared" si="296"/>
        <v>24.383598971485984</v>
      </c>
      <c r="FN41" s="134">
        <f t="shared" si="296"/>
        <v>20.627149024655289</v>
      </c>
      <c r="FO41" s="272">
        <f t="shared" ref="FO41:FP41" si="297">FO35*1000/FO20</f>
        <v>17.364706327087251</v>
      </c>
      <c r="FP41" s="272">
        <f t="shared" si="297"/>
        <v>14.103696445765618</v>
      </c>
      <c r="FQ41" s="134">
        <f t="shared" ref="FQ41:FR41" si="298">FQ35*1000/FQ20</f>
        <v>10.98586486903878</v>
      </c>
      <c r="FR41" s="272">
        <f t="shared" si="298"/>
        <v>11.112849756982181</v>
      </c>
      <c r="FS41" s="272">
        <f t="shared" ref="FS41:FT41" si="299">FS35*1000/FS20</f>
        <v>13.983095289743957</v>
      </c>
      <c r="FT41" s="272">
        <f t="shared" si="299"/>
        <v>16.681889614238305</v>
      </c>
      <c r="FU41" s="272">
        <f t="shared" ref="FU41:FV41" si="300">FU35*1000/FU20</f>
        <v>19.81403295789984</v>
      </c>
      <c r="FV41" s="272">
        <f t="shared" si="300"/>
        <v>32.048580572265884</v>
      </c>
      <c r="FW41" s="272">
        <f t="shared" ref="FW41:FX41" si="301">FW35*1000/FW20</f>
        <v>24.636708429020548</v>
      </c>
      <c r="FX41" s="272">
        <f t="shared" si="301"/>
        <v>30.866321927755763</v>
      </c>
      <c r="FY41" s="264">
        <f t="shared" ref="FY41:GA41" si="302">FY35*1000/FY20</f>
        <v>27.852896570611644</v>
      </c>
      <c r="FZ41" s="288">
        <f t="shared" ref="FZ41" si="303">FZ35*1000/FZ20</f>
        <v>21.789852427117982</v>
      </c>
      <c r="GA41" s="288">
        <f t="shared" si="302"/>
        <v>14.360846420599943</v>
      </c>
      <c r="GB41" s="288">
        <f t="shared" ref="GB41:GC41" si="304">GB35*1000/GB20</f>
        <v>9.1108396537456269</v>
      </c>
      <c r="GC41" s="288">
        <f t="shared" si="304"/>
        <v>7.5117612548565171</v>
      </c>
      <c r="GD41" s="288">
        <f t="shared" ref="GD41:GE41" si="305">GD35*1000/GD20</f>
        <v>9.4679269512301758</v>
      </c>
      <c r="GE41" s="288">
        <f t="shared" si="305"/>
        <v>13.629667001746881</v>
      </c>
      <c r="GF41" s="288">
        <f t="shared" ref="GF41" si="306">GF35*1000/GF20</f>
        <v>14.891213124330092</v>
      </c>
      <c r="GG41" s="288">
        <f t="shared" ref="GG41:GH41" si="307">GG35*1000/GG20</f>
        <v>17.788880673955898</v>
      </c>
      <c r="GH41" s="288">
        <f t="shared" si="307"/>
        <v>21.714708787154109</v>
      </c>
      <c r="GI41" s="288">
        <f t="shared" ref="GI41" si="308">GI35*1000/GI20</f>
        <v>25.998704127734605</v>
      </c>
      <c r="GJ41" s="288">
        <f t="shared" ref="GJ41:GK41" si="309">GJ35*1000/GJ20</f>
        <v>27.876560881854402</v>
      </c>
      <c r="GK41" s="288">
        <f t="shared" si="309"/>
        <v>25.030119771146047</v>
      </c>
      <c r="GL41" s="288">
        <f t="shared" ref="GL41" si="310">GL35*1000/GL20</f>
        <v>21.640072346272785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311">O41-C41</f>
        <v>3.7796544236706406</v>
      </c>
      <c r="P42" s="42">
        <f t="shared" si="311"/>
        <v>4.7600960829647967</v>
      </c>
      <c r="Q42" s="42">
        <f t="shared" si="311"/>
        <v>2.5586964770503569</v>
      </c>
      <c r="R42" s="42">
        <f t="shared" si="311"/>
        <v>4.28286903070879</v>
      </c>
      <c r="S42" s="42">
        <f t="shared" si="311"/>
        <v>-9.4592871719139993E-2</v>
      </c>
      <c r="T42" s="42">
        <f t="shared" si="311"/>
        <v>3.3389101174000935</v>
      </c>
      <c r="U42" s="42">
        <f t="shared" si="311"/>
        <v>-1.8184701330360262</v>
      </c>
      <c r="V42" s="42">
        <f t="shared" si="311"/>
        <v>7.66101194178664</v>
      </c>
      <c r="W42" s="42">
        <f t="shared" si="311"/>
        <v>4.9370697428035832</v>
      </c>
      <c r="X42" s="42">
        <f t="shared" si="311"/>
        <v>-4.1010895963849308</v>
      </c>
      <c r="Y42" s="42">
        <f t="shared" si="311"/>
        <v>-3.074887051613608</v>
      </c>
      <c r="Z42" s="42">
        <f t="shared" si="311"/>
        <v>8.9935676825714026</v>
      </c>
      <c r="AA42" s="42">
        <f t="shared" si="311"/>
        <v>1.116388559714153</v>
      </c>
      <c r="AB42" s="42">
        <f t="shared" si="311"/>
        <v>-9.0434334403674157</v>
      </c>
      <c r="AC42" s="42">
        <f t="shared" si="311"/>
        <v>3.7689221195279803</v>
      </c>
      <c r="AD42" s="42">
        <f t="shared" si="311"/>
        <v>-3.8634483638337631</v>
      </c>
      <c r="AE42" s="42">
        <f t="shared" si="311"/>
        <v>-3.5515522935935273</v>
      </c>
      <c r="AF42" s="42">
        <f t="shared" si="311"/>
        <v>-2.0724378330495732</v>
      </c>
      <c r="AG42" s="42">
        <f t="shared" si="311"/>
        <v>-2.8725634988487734</v>
      </c>
      <c r="AH42" s="42">
        <f t="shared" si="311"/>
        <v>-4.0479548332618656</v>
      </c>
      <c r="AI42" s="42">
        <f t="shared" si="311"/>
        <v>-5.4278758429717016</v>
      </c>
      <c r="AJ42" s="42">
        <f t="shared" si="311"/>
        <v>-1.3445883652738253</v>
      </c>
      <c r="AK42" s="42">
        <f t="shared" si="311"/>
        <v>-3.1579336735931562</v>
      </c>
      <c r="AL42" s="42">
        <f t="shared" si="311"/>
        <v>-7.011721097639299</v>
      </c>
      <c r="AM42" s="42">
        <f t="shared" si="311"/>
        <v>-5.62700874010239</v>
      </c>
      <c r="AN42" s="42">
        <f t="shared" si="311"/>
        <v>5.9335216354365565</v>
      </c>
      <c r="AO42" s="42">
        <f t="shared" si="311"/>
        <v>-3.5926546973708362</v>
      </c>
      <c r="AP42" s="42">
        <f t="shared" si="311"/>
        <v>1.6436230497764637</v>
      </c>
      <c r="AQ42" s="42">
        <f t="shared" si="311"/>
        <v>1.8168750271183249</v>
      </c>
      <c r="AR42" s="42">
        <f t="shared" si="311"/>
        <v>0.98732505114426772</v>
      </c>
      <c r="AS42" s="42">
        <f t="shared" si="311"/>
        <v>-1.3071000689701719</v>
      </c>
      <c r="AT42" s="42">
        <f t="shared" si="311"/>
        <v>1.2641800558090139</v>
      </c>
      <c r="AU42" s="42">
        <f t="shared" ref="AU42:BZ42" si="312">AU41-AI41</f>
        <v>2.926060683745888</v>
      </c>
      <c r="AV42" s="42">
        <f t="shared" si="312"/>
        <v>-4.5115443757731768</v>
      </c>
      <c r="AW42" s="42">
        <f t="shared" si="312"/>
        <v>-3.7913136062194681</v>
      </c>
      <c r="AX42" s="42">
        <f t="shared" si="312"/>
        <v>-2.7655639033737724</v>
      </c>
      <c r="AY42" s="42">
        <f t="shared" si="312"/>
        <v>-4.9159540450945762</v>
      </c>
      <c r="AZ42" s="42">
        <f t="shared" si="312"/>
        <v>-2.1891891283056069</v>
      </c>
      <c r="BA42" s="42">
        <f t="shared" si="312"/>
        <v>3.0865715728155454</v>
      </c>
      <c r="BB42" s="42">
        <f t="shared" si="312"/>
        <v>3.6667188099335064</v>
      </c>
      <c r="BC42" s="42">
        <f t="shared" si="312"/>
        <v>5.1697531596553468</v>
      </c>
      <c r="BD42" s="42">
        <f t="shared" si="312"/>
        <v>-3.0163219188371926</v>
      </c>
      <c r="BE42" s="42">
        <f t="shared" si="312"/>
        <v>0.57500103850196282</v>
      </c>
      <c r="BF42" s="42">
        <f t="shared" si="312"/>
        <v>-5.5555456748915653</v>
      </c>
      <c r="BG42" s="42">
        <f t="shared" si="312"/>
        <v>1.3345966994856049</v>
      </c>
      <c r="BH42" s="42">
        <f t="shared" si="312"/>
        <v>3.884495382212009</v>
      </c>
      <c r="BI42" s="42">
        <f t="shared" si="312"/>
        <v>9.129055081862294</v>
      </c>
      <c r="BJ42" s="42">
        <f t="shared" si="312"/>
        <v>3.0227443219995802</v>
      </c>
      <c r="BK42" s="42">
        <f t="shared" si="312"/>
        <v>0.51138876982356685</v>
      </c>
      <c r="BL42" s="42">
        <f t="shared" si="312"/>
        <v>1.982260041525663E-2</v>
      </c>
      <c r="BM42" s="42">
        <f t="shared" si="312"/>
        <v>-2.3642506799480021</v>
      </c>
      <c r="BN42" s="42">
        <f t="shared" si="312"/>
        <v>-5.4772305706783886</v>
      </c>
      <c r="BO42" s="42">
        <f t="shared" si="312"/>
        <v>-4.2945751672987171</v>
      </c>
      <c r="BP42" s="42">
        <f t="shared" si="312"/>
        <v>5.4350633120134084</v>
      </c>
      <c r="BQ42" s="42">
        <f t="shared" si="312"/>
        <v>2.0415487734871078</v>
      </c>
      <c r="BR42" s="42">
        <f t="shared" si="312"/>
        <v>4.4316054239963556</v>
      </c>
      <c r="BS42" s="42">
        <f t="shared" si="312"/>
        <v>-0.35398115220217008</v>
      </c>
      <c r="BT42" s="42">
        <f t="shared" si="312"/>
        <v>1.6085639937639442</v>
      </c>
      <c r="BU42" s="42">
        <f t="shared" si="312"/>
        <v>-2.6283395041770277</v>
      </c>
      <c r="BV42" s="42">
        <f t="shared" si="312"/>
        <v>-2.9518494029314812</v>
      </c>
      <c r="BW42" s="42">
        <f t="shared" si="312"/>
        <v>1.9143169164558991</v>
      </c>
      <c r="BX42" s="42">
        <f t="shared" si="312"/>
        <v>-0.45971130819757278</v>
      </c>
      <c r="BY42" s="42">
        <f t="shared" si="312"/>
        <v>-3.698888268924085</v>
      </c>
      <c r="BZ42" s="42">
        <f t="shared" si="312"/>
        <v>-0.2463427933007889</v>
      </c>
      <c r="CA42" s="42">
        <f t="shared" ref="CA42:DF42" si="313">CA41-BO41</f>
        <v>0.47798263153750398</v>
      </c>
      <c r="CB42" s="42">
        <f t="shared" si="313"/>
        <v>-0.64831714870105017</v>
      </c>
      <c r="CC42" s="42">
        <f t="shared" si="313"/>
        <v>1.8559459608763689</v>
      </c>
      <c r="CD42" s="42">
        <f t="shared" si="313"/>
        <v>0.43966505376797471</v>
      </c>
      <c r="CE42" s="42">
        <f t="shared" si="313"/>
        <v>5.7807095186824604</v>
      </c>
      <c r="CF42" s="42">
        <f t="shared" si="313"/>
        <v>9.1485028072199199</v>
      </c>
      <c r="CG42" s="42">
        <f t="shared" si="313"/>
        <v>1.6324490847947821</v>
      </c>
      <c r="CH42" s="42">
        <f t="shared" si="313"/>
        <v>11.380782120211363</v>
      </c>
      <c r="CI42" s="42">
        <f t="shared" si="313"/>
        <v>9.5378834423243379</v>
      </c>
      <c r="CJ42" s="42">
        <f t="shared" si="313"/>
        <v>4.6445581831335438</v>
      </c>
      <c r="CK42" s="42">
        <f t="shared" si="313"/>
        <v>9.247171569556226</v>
      </c>
      <c r="CL42" s="42">
        <f t="shared" si="313"/>
        <v>11.575133146557565</v>
      </c>
      <c r="CM42" s="42">
        <f t="shared" si="313"/>
        <v>7.4659603122534861</v>
      </c>
      <c r="CN42" s="42">
        <f t="shared" si="313"/>
        <v>6.309182584441956</v>
      </c>
      <c r="CO42" s="42">
        <f t="shared" si="313"/>
        <v>16.813716291725235</v>
      </c>
      <c r="CP42" s="42">
        <f t="shared" si="313"/>
        <v>15.42727706258006</v>
      </c>
      <c r="CQ42" s="42">
        <f t="shared" si="313"/>
        <v>16.995986380810383</v>
      </c>
      <c r="CR42" s="42">
        <f t="shared" si="313"/>
        <v>1.8145091299374414</v>
      </c>
      <c r="CS42" s="42">
        <f t="shared" si="313"/>
        <v>-2.744336677651031</v>
      </c>
      <c r="CT42" s="42">
        <f t="shared" si="313"/>
        <v>0.2668860167152225</v>
      </c>
      <c r="CU42" s="42">
        <f t="shared" si="313"/>
        <v>-8.2709784605474646</v>
      </c>
      <c r="CV42" s="42">
        <f t="shared" si="313"/>
        <v>-6.7857760631764013</v>
      </c>
      <c r="CW42" s="42">
        <f t="shared" si="313"/>
        <v>-11.091331960467315</v>
      </c>
      <c r="CX42" s="42">
        <f t="shared" si="313"/>
        <v>-13.290015274168068</v>
      </c>
      <c r="CY42" s="42">
        <f t="shared" si="313"/>
        <v>-10.828327559408965</v>
      </c>
      <c r="CZ42" s="42">
        <f t="shared" si="313"/>
        <v>-6.6687264720974753</v>
      </c>
      <c r="DA42" s="42">
        <f t="shared" si="313"/>
        <v>-25.854683738120784</v>
      </c>
      <c r="DB42" s="42">
        <f t="shared" si="313"/>
        <v>-19.39472701536587</v>
      </c>
      <c r="DC42" s="42">
        <f t="shared" si="313"/>
        <v>-21.486002137006633</v>
      </c>
      <c r="DD42" s="42">
        <f t="shared" si="313"/>
        <v>-11.390649430719463</v>
      </c>
      <c r="DE42" s="42">
        <f t="shared" si="313"/>
        <v>-2.0253176582060206</v>
      </c>
      <c r="DF42" s="42">
        <f t="shared" si="313"/>
        <v>-10.045598276842551</v>
      </c>
      <c r="DG42" s="42">
        <f t="shared" ref="DG42:ED42" si="314">DG41-CU41</f>
        <v>-3.3885682326962758</v>
      </c>
      <c r="DH42" s="42">
        <f t="shared" si="314"/>
        <v>1.2008830739864429</v>
      </c>
      <c r="DI42" s="42">
        <f t="shared" si="314"/>
        <v>3.8874977257023646</v>
      </c>
      <c r="DJ42" s="42">
        <f t="shared" si="314"/>
        <v>2.4515714900820438</v>
      </c>
      <c r="DK42" s="42">
        <f t="shared" si="314"/>
        <v>1.0338919990809714E-2</v>
      </c>
      <c r="DL42" s="42">
        <f t="shared" si="314"/>
        <v>0.84939630011510303</v>
      </c>
      <c r="DM42" s="42">
        <f t="shared" si="314"/>
        <v>11.999374695194673</v>
      </c>
      <c r="DN42" s="42">
        <f t="shared" si="314"/>
        <v>8.4157822721313913</v>
      </c>
      <c r="DO42" s="42">
        <f t="shared" si="314"/>
        <v>2.4933761905499097</v>
      </c>
      <c r="DP42" s="42">
        <f t="shared" si="314"/>
        <v>3.4531930129880983</v>
      </c>
      <c r="DQ42" s="42">
        <f t="shared" si="314"/>
        <v>7.0281198007849319</v>
      </c>
      <c r="DR42" s="42">
        <f t="shared" si="314"/>
        <v>6.5880248656352123</v>
      </c>
      <c r="DS42" s="42">
        <f t="shared" si="314"/>
        <v>6.4503263988182002</v>
      </c>
      <c r="DT42" s="42">
        <f t="shared" si="314"/>
        <v>-1.8167834145509794</v>
      </c>
      <c r="DU42" s="42">
        <f t="shared" si="314"/>
        <v>-0.89808104228124463</v>
      </c>
      <c r="DV42" s="42">
        <f t="shared" si="314"/>
        <v>1.1007198217483154</v>
      </c>
      <c r="DW42" s="42">
        <f t="shared" si="314"/>
        <v>3.0418496651591322</v>
      </c>
      <c r="DX42" s="42">
        <f t="shared" si="314"/>
        <v>-3.2990517145153149</v>
      </c>
      <c r="DY42" s="42">
        <f t="shared" si="314"/>
        <v>-8.3398703588462979</v>
      </c>
      <c r="DZ42" s="42">
        <f t="shared" si="314"/>
        <v>-6.5948349141941414</v>
      </c>
      <c r="EA42" s="42">
        <f t="shared" si="314"/>
        <v>-1.9306175683333322</v>
      </c>
      <c r="EB42" s="42">
        <f t="shared" si="314"/>
        <v>3.8138011776382612</v>
      </c>
      <c r="EC42" s="42">
        <f t="shared" si="314"/>
        <v>1.1844633075080644</v>
      </c>
      <c r="ED42" s="42">
        <f t="shared" si="31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315">EH41-DV41</f>
        <v>5.5465719538892433</v>
      </c>
      <c r="EI42" s="42">
        <f t="shared" si="315"/>
        <v>-1.9916803022215497</v>
      </c>
      <c r="EJ42" s="42">
        <f t="shared" si="315"/>
        <v>-2.0064231900599623</v>
      </c>
      <c r="EK42" s="42">
        <f t="shared" si="315"/>
        <v>4.6042400603644822</v>
      </c>
      <c r="EL42" s="42">
        <f t="shared" si="315"/>
        <v>10.095127771640616</v>
      </c>
      <c r="EM42" s="149">
        <f t="shared" si="315"/>
        <v>11.136465326428183</v>
      </c>
      <c r="EN42" s="162">
        <f t="shared" si="315"/>
        <v>-3.0563745059461525</v>
      </c>
      <c r="EO42" s="162">
        <f t="shared" si="315"/>
        <v>4.4138058351171523</v>
      </c>
      <c r="EP42" s="180">
        <f t="shared" si="315"/>
        <v>-2.2322456649789686</v>
      </c>
      <c r="EQ42" s="180">
        <f t="shared" si="315"/>
        <v>1.0238557496638343</v>
      </c>
      <c r="ER42" s="190">
        <f t="shared" si="315"/>
        <v>2.790904752939932</v>
      </c>
      <c r="ES42" s="190">
        <f t="shared" si="315"/>
        <v>-5.214648582943175</v>
      </c>
      <c r="ET42" s="190">
        <f t="shared" si="315"/>
        <v>-7.8190863414109106</v>
      </c>
      <c r="EU42" s="190">
        <f t="shared" si="315"/>
        <v>0.13090056629710034</v>
      </c>
      <c r="EV42" s="190">
        <f t="shared" si="315"/>
        <v>3.5999789403635489</v>
      </c>
      <c r="EW42" s="202">
        <f t="shared" si="315"/>
        <v>-1.2312620238896876</v>
      </c>
      <c r="EX42" s="202">
        <f t="shared" si="315"/>
        <v>-4.4623314265623399</v>
      </c>
      <c r="EY42" s="202">
        <f t="shared" si="315"/>
        <v>-12.759884104624994</v>
      </c>
      <c r="EZ42" s="202">
        <f t="shared" si="315"/>
        <v>-4.301931882835806</v>
      </c>
      <c r="FA42" s="215">
        <f t="shared" si="315"/>
        <v>-5.2870235961673728</v>
      </c>
      <c r="FB42" s="215">
        <f t="shared" si="315"/>
        <v>-1.2095326026201647</v>
      </c>
      <c r="FC42" s="225">
        <f t="shared" si="315"/>
        <v>-8.8625117162670382</v>
      </c>
      <c r="FD42" s="225">
        <f t="shared" si="315"/>
        <v>-4.7609450065352465</v>
      </c>
      <c r="FE42" s="237">
        <f t="shared" si="315"/>
        <v>0.27795482298095031</v>
      </c>
      <c r="FF42" s="237">
        <f t="shared" si="315"/>
        <v>-1.1820099491044243</v>
      </c>
      <c r="FG42" s="237">
        <f t="shared" si="315"/>
        <v>-1.8321019783500549</v>
      </c>
      <c r="FH42" s="237">
        <f t="shared" si="315"/>
        <v>0.2349619961684617</v>
      </c>
      <c r="FI42" s="237">
        <f t="shared" si="315"/>
        <v>-3.6769117304257044</v>
      </c>
      <c r="FJ42" s="237">
        <f t="shared" si="315"/>
        <v>-2.3625417974978546</v>
      </c>
      <c r="FK42" s="43">
        <f t="shared" si="315"/>
        <v>8.9501733900581044</v>
      </c>
      <c r="FL42" s="43">
        <f t="shared" si="315"/>
        <v>-2.7894320869829308</v>
      </c>
      <c r="FM42" s="43">
        <f t="shared" si="315"/>
        <v>-3.3945014514645315</v>
      </c>
      <c r="FN42" s="237">
        <f t="shared" ref="FN42:GI42" si="316">FN41-FB41</f>
        <v>0.58766566660445108</v>
      </c>
      <c r="FO42" s="43">
        <f t="shared" ref="FO42:FZ42" si="317">FO41-FC41</f>
        <v>8.4529792137897868</v>
      </c>
      <c r="FP42" s="43">
        <f t="shared" si="316"/>
        <v>3.7966087026479833</v>
      </c>
      <c r="FQ42" s="237">
        <f t="shared" si="316"/>
        <v>0.51886062243339914</v>
      </c>
      <c r="FR42" s="43">
        <f t="shared" si="316"/>
        <v>0.86692481434243085</v>
      </c>
      <c r="FS42" s="43">
        <f t="shared" si="316"/>
        <v>-0.7166761824693797</v>
      </c>
      <c r="FT42" s="43">
        <f t="shared" si="316"/>
        <v>-4.0191692756384825</v>
      </c>
      <c r="FU42" s="43">
        <f t="shared" si="316"/>
        <v>0.95003370876955628</v>
      </c>
      <c r="FV42" s="43">
        <f t="shared" si="316"/>
        <v>6.3387084258701059</v>
      </c>
      <c r="FW42" s="43">
        <f t="shared" si="316"/>
        <v>-7.5969562953249117</v>
      </c>
      <c r="FX42" s="43">
        <f t="shared" si="316"/>
        <v>9.4421526599021242</v>
      </c>
      <c r="FY42" s="265">
        <f t="shared" si="316"/>
        <v>3.4692975991256603</v>
      </c>
      <c r="FZ42" s="286">
        <f t="shared" si="317"/>
        <v>1.162703402462693</v>
      </c>
      <c r="GA42" s="286">
        <f t="shared" si="316"/>
        <v>-3.0038599064873086</v>
      </c>
      <c r="GB42" s="286">
        <f t="shared" si="316"/>
        <v>-4.9928567920199907</v>
      </c>
      <c r="GC42" s="286">
        <f t="shared" si="316"/>
        <v>-3.4741036141822628</v>
      </c>
      <c r="GD42" s="286">
        <f t="shared" si="316"/>
        <v>-1.6449228057520049</v>
      </c>
      <c r="GE42" s="286">
        <f t="shared" si="316"/>
        <v>-0.35342828799707604</v>
      </c>
      <c r="GF42" s="286">
        <f t="shared" si="316"/>
        <v>-1.790676489908213</v>
      </c>
      <c r="GG42" s="286">
        <f t="shared" si="316"/>
        <v>-2.0251522839439424</v>
      </c>
      <c r="GH42" s="286">
        <f t="shared" si="316"/>
        <v>-10.333871785111775</v>
      </c>
      <c r="GI42" s="286">
        <f t="shared" si="316"/>
        <v>1.3619956987140576</v>
      </c>
      <c r="GJ42" s="286">
        <f t="shared" ref="GJ42:GL42" si="318">GJ41-FX41</f>
        <v>-2.9897610459013606</v>
      </c>
      <c r="GK42" s="286">
        <f t="shared" ref="GK42" si="319">GK41-FY41</f>
        <v>-2.822776799465597</v>
      </c>
      <c r="GL42" s="286">
        <f t="shared" si="318"/>
        <v>-0.14978008084519701</v>
      </c>
    </row>
    <row r="43" spans="1:194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320">BK41-AVERAGE(C41,O41,AA41,AM41,AY41)</f>
        <v>-5.5950934016937381</v>
      </c>
      <c r="BL43" s="42">
        <f t="shared" si="320"/>
        <v>-0.83676988052130241</v>
      </c>
      <c r="BM43" s="42">
        <f t="shared" si="320"/>
        <v>-3.1278096896803831E-2</v>
      </c>
      <c r="BN43" s="42">
        <f t="shared" si="320"/>
        <v>-2.2464872322574525</v>
      </c>
      <c r="BO43" s="42">
        <f t="shared" si="320"/>
        <v>-0.50818711508468439</v>
      </c>
      <c r="BP43" s="42">
        <f t="shared" si="320"/>
        <v>3.4532076978904058</v>
      </c>
      <c r="BQ43" s="42">
        <f t="shared" si="320"/>
        <v>0.20457013675985536</v>
      </c>
      <c r="BR43" s="42">
        <f t="shared" si="320"/>
        <v>0.6586973726210914</v>
      </c>
      <c r="BS43" s="42">
        <f t="shared" si="320"/>
        <v>1.2855962290058827</v>
      </c>
      <c r="BT43" s="42">
        <f t="shared" si="320"/>
        <v>0.65118040868313187</v>
      </c>
      <c r="BU43" s="42">
        <f t="shared" si="320"/>
        <v>0.52196551782114042</v>
      </c>
      <c r="BV43" s="42">
        <f t="shared" si="320"/>
        <v>-3.1989671898975214</v>
      </c>
      <c r="BW43" s="42">
        <f t="shared" si="320"/>
        <v>-2.653670278840119</v>
      </c>
      <c r="BX43" s="42">
        <f t="shared" si="320"/>
        <v>-1.1926447387475925</v>
      </c>
      <c r="BY43" s="42">
        <f t="shared" si="320"/>
        <v>-4.4216233242358989</v>
      </c>
      <c r="BZ43" s="42">
        <f t="shared" si="320"/>
        <v>-2.543336416739562</v>
      </c>
      <c r="CA43" s="42">
        <f t="shared" si="320"/>
        <v>0.16061394562036213</v>
      </c>
      <c r="CB43" s="42">
        <f t="shared" si="320"/>
        <v>1.8703828034551542</v>
      </c>
      <c r="CC43" s="42">
        <f t="shared" si="320"/>
        <v>2.7368328754094087</v>
      </c>
      <c r="CD43" s="42">
        <f t="shared" si="320"/>
        <v>0.34770304370135108</v>
      </c>
      <c r="CE43" s="42">
        <f t="shared" si="320"/>
        <v>6.3831317215161043</v>
      </c>
      <c r="CF43" s="42">
        <f t="shared" si="320"/>
        <v>10.692515808194244</v>
      </c>
      <c r="CG43" s="42">
        <f t="shared" si="320"/>
        <v>2.8590983533641214</v>
      </c>
      <c r="CH43" s="42">
        <f t="shared" si="320"/>
        <v>8.3243794101885591</v>
      </c>
      <c r="CI43" s="42">
        <f t="shared" si="320"/>
        <v>8.2843868713248892</v>
      </c>
      <c r="CJ43" s="42">
        <f t="shared" si="320"/>
        <v>4.5997113725897076</v>
      </c>
      <c r="CK43" s="42">
        <f t="shared" si="320"/>
        <v>5.3856082361002073</v>
      </c>
      <c r="CL43" s="42">
        <f t="shared" si="320"/>
        <v>9.8871327034385956</v>
      </c>
      <c r="CM43" s="42">
        <f t="shared" si="320"/>
        <v>7.7028775863900627</v>
      </c>
      <c r="CN43" s="42">
        <f t="shared" si="320"/>
        <v>8.042503095383136</v>
      </c>
      <c r="CO43" s="42">
        <f t="shared" si="320"/>
        <v>19.491982726125347</v>
      </c>
      <c r="CP43" s="42">
        <f t="shared" si="320"/>
        <v>16.468590101197428</v>
      </c>
      <c r="CQ43" s="42">
        <f t="shared" ref="CQ43:DV43" si="321">CQ41-AVERAGE(AI41,AU41,BG41,BS41,CE41)</f>
        <v>22.527216120978469</v>
      </c>
      <c r="CR43" s="42">
        <f t="shared" si="321"/>
        <v>10.749939049701911</v>
      </c>
      <c r="CS43" s="42">
        <f t="shared" si="321"/>
        <v>-0.1220218008203986</v>
      </c>
      <c r="CT43" s="42">
        <f t="shared" si="321"/>
        <v>8.2563870192505036</v>
      </c>
      <c r="CU43" s="42">
        <f t="shared" si="321"/>
        <v>-0.27071685790394184</v>
      </c>
      <c r="CV43" s="42">
        <f t="shared" si="321"/>
        <v>-3.7758650870831296</v>
      </c>
      <c r="CW43" s="42">
        <f t="shared" si="321"/>
        <v>-6.2413136235928777</v>
      </c>
      <c r="CX43" s="42">
        <f t="shared" si="321"/>
        <v>-5.6352628991871434</v>
      </c>
      <c r="CY43" s="42">
        <f t="shared" si="321"/>
        <v>-5.2526491656720893</v>
      </c>
      <c r="CZ43" s="42">
        <f t="shared" si="321"/>
        <v>-0.43960975272661784</v>
      </c>
      <c r="DA43" s="42">
        <f t="shared" si="321"/>
        <v>-10.358523411119544</v>
      </c>
      <c r="DB43" s="42">
        <f t="shared" si="321"/>
        <v>-6.1275732984208098</v>
      </c>
      <c r="DC43" s="42">
        <f t="shared" si="321"/>
        <v>-4.2954604421325975</v>
      </c>
      <c r="DD43" s="42">
        <f t="shared" si="321"/>
        <v>-3.029615768489581</v>
      </c>
      <c r="DE43" s="42">
        <f t="shared" si="321"/>
        <v>-2.4668423347483284</v>
      </c>
      <c r="DF43" s="42">
        <f t="shared" si="321"/>
        <v>-3.5798110881162337</v>
      </c>
      <c r="DG43" s="42">
        <f t="shared" si="321"/>
        <v>-3.4146164151925724</v>
      </c>
      <c r="DH43" s="42">
        <f t="shared" si="321"/>
        <v>-1.6209228698705296</v>
      </c>
      <c r="DI43" s="42">
        <f t="shared" si="321"/>
        <v>-1.389670344496988</v>
      </c>
      <c r="DJ43" s="42">
        <f t="shared" si="321"/>
        <v>-2.4293440727738638</v>
      </c>
      <c r="DK43" s="42">
        <f t="shared" si="321"/>
        <v>-4.8404689210290126</v>
      </c>
      <c r="DL43" s="42">
        <f t="shared" si="321"/>
        <v>0.12761047602455733</v>
      </c>
      <c r="DM43" s="42">
        <f t="shared" si="321"/>
        <v>2.5545456187811517</v>
      </c>
      <c r="DN43" s="42">
        <f t="shared" si="321"/>
        <v>3.2185540036931926</v>
      </c>
      <c r="DO43" s="42">
        <f t="shared" si="321"/>
        <v>-2.2563461135366154</v>
      </c>
      <c r="DP43" s="42">
        <f t="shared" si="321"/>
        <v>-0.58950713198424864</v>
      </c>
      <c r="DQ43" s="42">
        <f t="shared" si="321"/>
        <v>3.8885754007120035</v>
      </c>
      <c r="DR43" s="42">
        <f t="shared" si="321"/>
        <v>2.6736208216885551</v>
      </c>
      <c r="DS43" s="42">
        <f t="shared" si="321"/>
        <v>2.9749014965536151</v>
      </c>
      <c r="DT43" s="42">
        <f t="shared" si="321"/>
        <v>-3.1616615816537639</v>
      </c>
      <c r="DU43" s="42">
        <f t="shared" si="321"/>
        <v>-1.4837910639620677</v>
      </c>
      <c r="DV43" s="42">
        <f t="shared" si="321"/>
        <v>-0.33124745072402284</v>
      </c>
      <c r="DW43" s="42">
        <f t="shared" ref="DW43:ED43" si="322">DW41-AVERAGE(BO41,CA41,CM41,CY41,DK41)</f>
        <v>-0.36489508328470421</v>
      </c>
      <c r="DX43" s="42">
        <f t="shared" si="322"/>
        <v>-4.2267609536451438</v>
      </c>
      <c r="DY43" s="42">
        <f t="shared" si="322"/>
        <v>-7.1565051366976604</v>
      </c>
      <c r="DZ43" s="42">
        <f t="shared" si="322"/>
        <v>-5.2402014699229333</v>
      </c>
      <c r="EA43" s="42">
        <f t="shared" si="322"/>
        <v>-4.8729814420367354</v>
      </c>
      <c r="EB43" s="42">
        <f t="shared" si="322"/>
        <v>2.2974701430160245</v>
      </c>
      <c r="EC43" s="42">
        <f t="shared" si="322"/>
        <v>4.8205236991109395</v>
      </c>
      <c r="ED43" s="42">
        <f t="shared" si="322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323">EH41-AVERAGE(BZ41,CL41,CX41,DJ41,DV41)</f>
        <v>4.8971112249814084</v>
      </c>
      <c r="EI43" s="42">
        <f t="shared" si="323"/>
        <v>-2.3901361794126466</v>
      </c>
      <c r="EJ43" s="42">
        <f t="shared" si="323"/>
        <v>-5.5416808535537463</v>
      </c>
      <c r="EK43" s="42">
        <f t="shared" si="323"/>
        <v>-1.8471616464990213</v>
      </c>
      <c r="EL43" s="42">
        <f t="shared" si="323"/>
        <v>5.1962938099338061</v>
      </c>
      <c r="EM43" s="149">
        <f t="shared" si="323"/>
        <v>5.8927934074508848</v>
      </c>
      <c r="EN43" s="162">
        <f t="shared" si="323"/>
        <v>-2.1267757023429823</v>
      </c>
      <c r="EO43" s="162">
        <f t="shared" si="323"/>
        <v>8.2192539627819485</v>
      </c>
      <c r="EP43" s="180">
        <f t="shared" si="323"/>
        <v>-0.98409490147877676</v>
      </c>
      <c r="EQ43" s="180">
        <f t="shared" si="323"/>
        <v>3.612941030664917</v>
      </c>
      <c r="ER43" s="190">
        <f t="shared" si="323"/>
        <v>5.6154223163419434</v>
      </c>
      <c r="ES43" s="190">
        <f t="shared" si="323"/>
        <v>-0.89751411178981222</v>
      </c>
      <c r="ET43" s="190">
        <f t="shared" si="323"/>
        <v>-4.3987713440513208</v>
      </c>
      <c r="EU43" s="190">
        <f t="shared" si="323"/>
        <v>-1.7988638202701281</v>
      </c>
      <c r="EV43" s="190">
        <f t="shared" si="323"/>
        <v>-0.97857741476705939</v>
      </c>
      <c r="EW43" s="202">
        <f t="shared" si="323"/>
        <v>-2.922979060452171</v>
      </c>
      <c r="EX43" s="202">
        <f t="shared" si="323"/>
        <v>-0.85576265198694657</v>
      </c>
      <c r="EY43" s="202">
        <f t="shared" si="323"/>
        <v>-8.3089323356638118</v>
      </c>
      <c r="EZ43" s="202">
        <f t="shared" si="323"/>
        <v>-5.3556034619584274</v>
      </c>
      <c r="FA43" s="215">
        <f t="shared" si="323"/>
        <v>1.3608834451039549</v>
      </c>
      <c r="FB43" s="215">
        <f t="shared" si="323"/>
        <v>-1.4240903800829834</v>
      </c>
      <c r="FC43" s="225">
        <f t="shared" si="323"/>
        <v>-4.8446258833743201</v>
      </c>
      <c r="FD43" s="225">
        <f t="shared" si="323"/>
        <v>0.57878424117357241</v>
      </c>
      <c r="FE43" s="237">
        <f t="shared" si="323"/>
        <v>0.66394088360535619</v>
      </c>
      <c r="FF43" s="237">
        <f t="shared" si="323"/>
        <v>-3.1787336231838701</v>
      </c>
      <c r="FG43" s="237">
        <f t="shared" si="323"/>
        <v>-1.7035820565834907</v>
      </c>
      <c r="FH43" s="237">
        <f t="shared" si="323"/>
        <v>0.76134980864021884</v>
      </c>
      <c r="FI43" s="237">
        <f t="shared" si="323"/>
        <v>-2.835450517818348</v>
      </c>
      <c r="FJ43" s="237">
        <f t="shared" si="323"/>
        <v>-0.83010778701473598</v>
      </c>
      <c r="FK43" s="43">
        <f t="shared" si="323"/>
        <v>5.1505735129916665</v>
      </c>
      <c r="FL43" s="43">
        <f t="shared" si="323"/>
        <v>-5.8486432231663379</v>
      </c>
      <c r="FM43" s="43">
        <f t="shared" si="323"/>
        <v>-3.096427544167927</v>
      </c>
      <c r="FN43" s="237">
        <f t="shared" ref="FN43:GI43" si="324">FN41-AVERAGE(DF41,DR41,ED41,EP41,FB41)</f>
        <v>0.22839613440450535</v>
      </c>
      <c r="FO43" s="43">
        <f t="shared" ref="FO43:FZ43" si="325">FO41-AVERAGE(DG41,DS41,EE41,EQ41,FC41)</f>
        <v>4.1316047837871803</v>
      </c>
      <c r="FP43" s="43">
        <f t="shared" si="324"/>
        <v>3.6947336638602</v>
      </c>
      <c r="FQ43" s="237">
        <f t="shared" si="324"/>
        <v>0.19244432176332005</v>
      </c>
      <c r="FR43" s="43">
        <f t="shared" si="324"/>
        <v>-2.3313622038822928</v>
      </c>
      <c r="FS43" s="43">
        <f t="shared" si="324"/>
        <v>-2.2921196132279604</v>
      </c>
      <c r="FT43" s="43">
        <f t="shared" si="324"/>
        <v>-3.1335919334126316</v>
      </c>
      <c r="FU43" s="43">
        <f t="shared" si="324"/>
        <v>-2.5565309375282865</v>
      </c>
      <c r="FV43" s="43">
        <f t="shared" si="324"/>
        <v>4.4903602577518384</v>
      </c>
      <c r="FW43" s="43">
        <f t="shared" si="324"/>
        <v>-4.0242854291488186</v>
      </c>
      <c r="FX43" s="43">
        <f t="shared" si="324"/>
        <v>4.1696582937634901</v>
      </c>
      <c r="FY43" s="265">
        <f t="shared" si="324"/>
        <v>-0.41610272419791627</v>
      </c>
      <c r="FZ43" s="286">
        <f t="shared" si="325"/>
        <v>0.32926759606082712</v>
      </c>
      <c r="GA43" s="286">
        <f t="shared" si="324"/>
        <v>-0.71731315862562717</v>
      </c>
      <c r="GB43" s="286">
        <f t="shared" si="324"/>
        <v>-2.4979275338534528</v>
      </c>
      <c r="GC43" s="286">
        <f t="shared" si="324"/>
        <v>-3.5982890560405858</v>
      </c>
      <c r="GD43" s="286">
        <f t="shared" si="324"/>
        <v>-3.6789090695272328</v>
      </c>
      <c r="GE43" s="286">
        <f t="shared" si="324"/>
        <v>-2.3720062549080829</v>
      </c>
      <c r="GF43" s="286">
        <f t="shared" si="324"/>
        <v>-3.8263277745844935</v>
      </c>
      <c r="GG43" s="286">
        <f t="shared" si="324"/>
        <v>-3.0429291526666979</v>
      </c>
      <c r="GH43" s="286">
        <f t="shared" si="324"/>
        <v>-6.4463371392112165</v>
      </c>
      <c r="GI43" s="286">
        <f t="shared" si="324"/>
        <v>-2.2221258800753745</v>
      </c>
      <c r="GJ43" s="286">
        <f t="shared" ref="GJ43:GL43" si="326">GJ41-AVERAGE(EB41,EN41,EZ41,FL41,FX41)</f>
        <v>0.55825417550702738</v>
      </c>
      <c r="GK43" s="286">
        <f t="shared" ref="GK43" si="327">GK41-AVERAGE(EC41,EO41,FA41,FM41,FY41)</f>
        <v>-3.3160878624873078</v>
      </c>
      <c r="GL43" s="286">
        <f t="shared" si="326"/>
        <v>0.20271986704377198</v>
      </c>
    </row>
    <row r="44" spans="1:194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328">BK41-MIN($C41:$ED41)</f>
        <v>2.8315441566950623</v>
      </c>
      <c r="BL44" s="42">
        <f t="shared" si="328"/>
        <v>3.9895022063230874</v>
      </c>
      <c r="BM44" s="42">
        <f t="shared" si="328"/>
        <v>5.5430486598351747</v>
      </c>
      <c r="BN44" s="42">
        <f t="shared" si="328"/>
        <v>6.5941645631185741</v>
      </c>
      <c r="BO44" s="42">
        <f t="shared" si="328"/>
        <v>12.709630891727674</v>
      </c>
      <c r="BP44" s="42">
        <f t="shared" si="328"/>
        <v>16.814839268933319</v>
      </c>
      <c r="BQ44" s="42">
        <f t="shared" si="328"/>
        <v>17.178231767023799</v>
      </c>
      <c r="BR44" s="42">
        <f t="shared" si="328"/>
        <v>18.631236814667741</v>
      </c>
      <c r="BS44" s="42">
        <f t="shared" si="328"/>
        <v>17.538239402553177</v>
      </c>
      <c r="BT44" s="42">
        <f t="shared" si="328"/>
        <v>19.21733272132607</v>
      </c>
      <c r="BU44" s="42">
        <f t="shared" si="328"/>
        <v>18.060722001541809</v>
      </c>
      <c r="BV44" s="42">
        <f t="shared" si="328"/>
        <v>8.200701135311224</v>
      </c>
      <c r="BW44" s="42">
        <f t="shared" si="328"/>
        <v>4.7458610731509614</v>
      </c>
      <c r="BX44" s="42">
        <f t="shared" si="328"/>
        <v>3.5297908981255146</v>
      </c>
      <c r="BY44" s="42">
        <f t="shared" si="328"/>
        <v>1.8441603909110897</v>
      </c>
      <c r="BZ44" s="42">
        <f t="shared" si="328"/>
        <v>6.3478217698177852</v>
      </c>
      <c r="CA44" s="42">
        <f t="shared" si="328"/>
        <v>13.187613523265178</v>
      </c>
      <c r="CB44" s="42">
        <f t="shared" si="328"/>
        <v>16.166522120232269</v>
      </c>
      <c r="CC44" s="42">
        <f t="shared" si="328"/>
        <v>19.034177727900168</v>
      </c>
      <c r="CD44" s="42">
        <f t="shared" si="328"/>
        <v>19.070901868435715</v>
      </c>
      <c r="CE44" s="42">
        <f t="shared" si="328"/>
        <v>23.318948921235638</v>
      </c>
      <c r="CF44" s="42">
        <f t="shared" si="328"/>
        <v>28.36583552854599</v>
      </c>
      <c r="CG44" s="42">
        <f t="shared" si="328"/>
        <v>19.693171086336591</v>
      </c>
      <c r="CH44" s="42">
        <f t="shared" si="328"/>
        <v>19.581483255522585</v>
      </c>
      <c r="CI44" s="42">
        <f t="shared" si="328"/>
        <v>14.283744515475298</v>
      </c>
      <c r="CJ44" s="42">
        <f t="shared" si="328"/>
        <v>8.1743490812590593</v>
      </c>
      <c r="CK44" s="42">
        <f t="shared" si="328"/>
        <v>11.091331960467315</v>
      </c>
      <c r="CL44" s="42">
        <f t="shared" si="328"/>
        <v>17.92295491637535</v>
      </c>
      <c r="CM44" s="42">
        <f t="shared" si="328"/>
        <v>20.653573835518664</v>
      </c>
      <c r="CN44" s="42">
        <f t="shared" si="328"/>
        <v>22.475704704674225</v>
      </c>
      <c r="CO44" s="42">
        <f t="shared" si="328"/>
        <v>35.847894019625407</v>
      </c>
      <c r="CP44" s="42">
        <f t="shared" si="328"/>
        <v>34.498178931015779</v>
      </c>
      <c r="CQ44" s="42">
        <f t="shared" ref="CQ44:DV44" si="329">CQ41-MIN($C41:$ED41)</f>
        <v>40.314935302046024</v>
      </c>
      <c r="CR44" s="42">
        <f t="shared" si="329"/>
        <v>30.180344658483431</v>
      </c>
      <c r="CS44" s="42">
        <f t="shared" si="329"/>
        <v>16.94883440868556</v>
      </c>
      <c r="CT44" s="42">
        <f t="shared" si="329"/>
        <v>19.848369272237807</v>
      </c>
      <c r="CU44" s="42">
        <f t="shared" si="329"/>
        <v>6.0127660549278348</v>
      </c>
      <c r="CV44" s="42">
        <f t="shared" si="329"/>
        <v>1.3885730180826572</v>
      </c>
      <c r="CW44" s="58">
        <f t="shared" si="329"/>
        <v>0</v>
      </c>
      <c r="CX44" s="42">
        <f t="shared" si="329"/>
        <v>4.6329396422072824</v>
      </c>
      <c r="CY44" s="42">
        <f t="shared" si="329"/>
        <v>9.8252462761096986</v>
      </c>
      <c r="CZ44" s="42">
        <f t="shared" si="329"/>
        <v>15.80697823257675</v>
      </c>
      <c r="DA44" s="42">
        <f t="shared" si="329"/>
        <v>9.99321028150462</v>
      </c>
      <c r="DB44" s="42">
        <f t="shared" si="329"/>
        <v>15.103451915649906</v>
      </c>
      <c r="DC44" s="42">
        <f t="shared" si="329"/>
        <v>18.828933165039388</v>
      </c>
      <c r="DD44" s="42">
        <f t="shared" si="329"/>
        <v>18.789695227763968</v>
      </c>
      <c r="DE44" s="42">
        <f t="shared" si="329"/>
        <v>14.923516750479539</v>
      </c>
      <c r="DF44" s="42">
        <f t="shared" si="329"/>
        <v>9.8027709953952566</v>
      </c>
      <c r="DG44" s="42">
        <f t="shared" si="329"/>
        <v>2.624197822231559</v>
      </c>
      <c r="DH44" s="42">
        <f t="shared" si="329"/>
        <v>2.5894560920691001</v>
      </c>
      <c r="DI44" s="42">
        <f t="shared" si="329"/>
        <v>3.8874977257023646</v>
      </c>
      <c r="DJ44" s="42">
        <f t="shared" si="329"/>
        <v>7.0845111322893262</v>
      </c>
      <c r="DK44" s="42">
        <f t="shared" si="329"/>
        <v>9.8355851961005101</v>
      </c>
      <c r="DL44" s="42">
        <f t="shared" si="329"/>
        <v>16.656374532691853</v>
      </c>
      <c r="DM44" s="42">
        <f t="shared" si="329"/>
        <v>21.992584976699291</v>
      </c>
      <c r="DN44" s="42">
        <f t="shared" si="329"/>
        <v>23.519234187781297</v>
      </c>
      <c r="DO44" s="42">
        <f t="shared" si="329"/>
        <v>21.322309355589297</v>
      </c>
      <c r="DP44" s="42">
        <f t="shared" si="329"/>
        <v>22.242888240752066</v>
      </c>
      <c r="DQ44" s="42">
        <f t="shared" si="329"/>
        <v>21.951636551264471</v>
      </c>
      <c r="DR44" s="42">
        <f t="shared" si="329"/>
        <v>16.390795861030469</v>
      </c>
      <c r="DS44" s="42">
        <f t="shared" si="329"/>
        <v>9.0745242210497601</v>
      </c>
      <c r="DT44" s="42">
        <f t="shared" si="329"/>
        <v>0.77267267751812074</v>
      </c>
      <c r="DU44" s="42">
        <f t="shared" si="329"/>
        <v>2.98941668342112</v>
      </c>
      <c r="DV44" s="42">
        <f t="shared" si="329"/>
        <v>8.1852309540376424</v>
      </c>
      <c r="DW44" s="42">
        <f t="shared" ref="DW44:ED44" si="330">DW41-MIN($C41:$ED41)</f>
        <v>12.877434861259641</v>
      </c>
      <c r="DX44" s="42">
        <f t="shared" si="330"/>
        <v>13.357322818176538</v>
      </c>
      <c r="DY44" s="42">
        <f t="shared" si="330"/>
        <v>13.652714617852993</v>
      </c>
      <c r="DZ44" s="42">
        <f>DZ41-MIN($C41:$ED41)</f>
        <v>16.924399273587156</v>
      </c>
      <c r="EA44" s="42">
        <f t="shared" si="330"/>
        <v>19.391691787255965</v>
      </c>
      <c r="EB44" s="42">
        <f t="shared" si="330"/>
        <v>26.056689418390327</v>
      </c>
      <c r="EC44" s="42">
        <f t="shared" si="330"/>
        <v>23.136099858772535</v>
      </c>
      <c r="ED44" s="42">
        <f t="shared" si="330"/>
        <v>17.96604330042177</v>
      </c>
      <c r="EE44" s="42">
        <f t="shared" ref="EE44:FF44" si="331">EE41-MIN($C41:$ED41)</f>
        <v>11.235164754672468</v>
      </c>
      <c r="EF44" s="42">
        <f t="shared" si="331"/>
        <v>6.7619096714847489</v>
      </c>
      <c r="EG44" s="42">
        <f t="shared" si="331"/>
        <v>9.8884796813394047</v>
      </c>
      <c r="EH44" s="42">
        <f t="shared" si="331"/>
        <v>13.731802907926884</v>
      </c>
      <c r="EI44" s="42">
        <f t="shared" si="331"/>
        <v>10.885754559038091</v>
      </c>
      <c r="EJ44" s="42">
        <f t="shared" si="331"/>
        <v>11.350899628116576</v>
      </c>
      <c r="EK44" s="42">
        <f t="shared" si="331"/>
        <v>18.256954678217475</v>
      </c>
      <c r="EL44" s="42">
        <f t="shared" si="331"/>
        <v>27.019527045227772</v>
      </c>
      <c r="EM44" s="149">
        <f t="shared" si="331"/>
        <v>30.528157113684149</v>
      </c>
      <c r="EN44" s="162">
        <f t="shared" si="331"/>
        <v>23.000314912444175</v>
      </c>
      <c r="EO44" s="162">
        <f t="shared" si="331"/>
        <v>27.549905693889688</v>
      </c>
      <c r="EP44" s="180">
        <f t="shared" si="331"/>
        <v>15.733797635442802</v>
      </c>
      <c r="EQ44" s="180">
        <f t="shared" si="331"/>
        <v>12.259020504336302</v>
      </c>
      <c r="ER44" s="190">
        <f t="shared" si="331"/>
        <v>9.5528144244246818</v>
      </c>
      <c r="ES44" s="190">
        <f t="shared" si="331"/>
        <v>4.6738310983962306</v>
      </c>
      <c r="ET44" s="190">
        <f t="shared" si="331"/>
        <v>5.9127165665159742</v>
      </c>
      <c r="EU44" s="190">
        <f t="shared" si="331"/>
        <v>11.016655125335191</v>
      </c>
      <c r="EV44" s="190">
        <f t="shared" si="331"/>
        <v>14.950878568480125</v>
      </c>
      <c r="EW44" s="202">
        <f t="shared" si="331"/>
        <v>17.025692654327788</v>
      </c>
      <c r="EX44" s="202">
        <f t="shared" si="331"/>
        <v>22.557195618665432</v>
      </c>
      <c r="EY44" s="202">
        <f t="shared" si="331"/>
        <v>17.768273009059154</v>
      </c>
      <c r="EZ44" s="202">
        <f t="shared" si="331"/>
        <v>18.698383029608369</v>
      </c>
      <c r="FA44" s="215">
        <f t="shared" si="331"/>
        <v>22.262882097722315</v>
      </c>
      <c r="FB44" s="215">
        <f t="shared" si="331"/>
        <v>14.524265032822637</v>
      </c>
      <c r="FC44" s="225">
        <f t="shared" si="331"/>
        <v>3.3965087880692648</v>
      </c>
      <c r="FD44" s="225">
        <f t="shared" si="331"/>
        <v>4.7918694178894343</v>
      </c>
      <c r="FE44" s="237">
        <f t="shared" si="331"/>
        <v>4.9517859213771809</v>
      </c>
      <c r="FF44" s="237">
        <f t="shared" si="331"/>
        <v>4.73070661741155</v>
      </c>
      <c r="FG44" s="237">
        <f t="shared" ref="FG44:FH44" si="332">FG41-MIN($C41:$ED41)</f>
        <v>9.184553146985138</v>
      </c>
      <c r="FH44" s="237">
        <f t="shared" si="332"/>
        <v>15.185840564648586</v>
      </c>
      <c r="FI44" s="237">
        <f t="shared" ref="FI44:FJ44" si="333">FI41-MIN($C41:$ED41)</f>
        <v>13.348780923902083</v>
      </c>
      <c r="FJ44" s="237">
        <f t="shared" si="333"/>
        <v>20.194653821167577</v>
      </c>
      <c r="FK44" s="43">
        <f t="shared" ref="FK44" si="334">FK41-MIN($C41:$ED41)</f>
        <v>26.718446399117258</v>
      </c>
      <c r="FL44" s="43">
        <f t="shared" ref="FL44:FN44" si="335">FL41-MIN($C41:$ED41)</f>
        <v>15.908950942625438</v>
      </c>
      <c r="FM44" s="43">
        <f t="shared" si="335"/>
        <v>18.868380646257783</v>
      </c>
      <c r="FN44" s="237">
        <f t="shared" si="335"/>
        <v>15.111930699427088</v>
      </c>
      <c r="FO44" s="43">
        <f t="shared" ref="FO44:FP44" si="336">FO41-MIN($C41:$ED41)</f>
        <v>11.849488001859051</v>
      </c>
      <c r="FP44" s="43">
        <f t="shared" si="336"/>
        <v>8.5884781205374168</v>
      </c>
      <c r="FQ44" s="237">
        <f t="shared" ref="FQ44:FR44" si="337">FQ41-MIN($C41:$ED41)</f>
        <v>5.47064654381058</v>
      </c>
      <c r="FR44" s="43">
        <f t="shared" si="337"/>
        <v>5.5976314317539808</v>
      </c>
      <c r="FS44" s="43">
        <f t="shared" ref="FS44:FT44" si="338">FS41-MIN($C41:$ED41)</f>
        <v>8.4678769645157566</v>
      </c>
      <c r="FT44" s="43">
        <f t="shared" si="338"/>
        <v>11.166671289010104</v>
      </c>
      <c r="FU44" s="43">
        <f t="shared" ref="FU44:FV44" si="339">FU41-MIN($C41:$ED41)</f>
        <v>14.29881463267164</v>
      </c>
      <c r="FV44" s="43">
        <f t="shared" si="339"/>
        <v>26.533362247037683</v>
      </c>
      <c r="FW44" s="43">
        <f t="shared" ref="FW44:FX44" si="340">FW41-MIN($C41:$ED41)</f>
        <v>19.121490103792347</v>
      </c>
      <c r="FX44" s="43">
        <f t="shared" si="340"/>
        <v>25.351103602527562</v>
      </c>
      <c r="FY44" s="265">
        <f t="shared" ref="FY44:GA44" si="341">FY41-MIN($C41:$ED41)</f>
        <v>22.337678245383444</v>
      </c>
      <c r="FZ44" s="286">
        <f t="shared" ref="FZ44" si="342">FZ41-MIN($C41:$ED41)</f>
        <v>16.274634101889781</v>
      </c>
      <c r="GA44" s="286">
        <f t="shared" si="341"/>
        <v>8.8456280953717439</v>
      </c>
      <c r="GB44" s="286">
        <f t="shared" ref="GB44:GC44" si="343">GB41-MIN($C41:$ED41)</f>
        <v>3.595621328517427</v>
      </c>
      <c r="GC44" s="286">
        <f t="shared" si="343"/>
        <v>1.9965429296283173</v>
      </c>
      <c r="GD44" s="286">
        <f t="shared" ref="GD44:GE44" si="344">GD41-MIN($C41:$ED41)</f>
        <v>3.9527086260019759</v>
      </c>
      <c r="GE44" s="286">
        <f t="shared" si="344"/>
        <v>8.1144486765186805</v>
      </c>
      <c r="GF44" s="286">
        <f t="shared" ref="GF44" si="345">GF41-MIN($C41:$ED41)</f>
        <v>9.3759947991018926</v>
      </c>
      <c r="GG44" s="286">
        <f t="shared" ref="GG44:GH44" si="346">GG41-MIN($C41:$ED41)</f>
        <v>12.273662348727697</v>
      </c>
      <c r="GH44" s="286">
        <f t="shared" si="346"/>
        <v>16.199490461925908</v>
      </c>
      <c r="GI44" s="286">
        <f t="shared" ref="GI44" si="347">GI41-MIN($C41:$ED41)</f>
        <v>20.483485802506404</v>
      </c>
      <c r="GJ44" s="286">
        <f t="shared" ref="GJ44:GK44" si="348">GJ41-MIN($C41:$ED41)</f>
        <v>22.361342556626202</v>
      </c>
      <c r="GK44" s="286">
        <f t="shared" si="348"/>
        <v>19.514901445917847</v>
      </c>
      <c r="GL44" s="286">
        <f t="shared" ref="GL44" si="349">GL41-MIN($C41:$ED41)</f>
        <v>16.124854021044584</v>
      </c>
    </row>
    <row r="45" spans="1:194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350">DG41-DG59</f>
        <v>0</v>
      </c>
      <c r="DH45" s="50">
        <f t="shared" si="350"/>
        <v>0</v>
      </c>
      <c r="DI45" s="50">
        <f t="shared" si="350"/>
        <v>0</v>
      </c>
      <c r="DJ45" s="50">
        <f t="shared" si="350"/>
        <v>0</v>
      </c>
      <c r="DK45" s="50">
        <f t="shared" si="350"/>
        <v>0</v>
      </c>
      <c r="DL45" s="50">
        <f t="shared" si="350"/>
        <v>0</v>
      </c>
      <c r="DM45" s="50">
        <f t="shared" si="350"/>
        <v>0</v>
      </c>
      <c r="DN45" s="50">
        <f t="shared" si="350"/>
        <v>0</v>
      </c>
      <c r="DO45" s="50">
        <f t="shared" si="350"/>
        <v>0</v>
      </c>
      <c r="DP45" s="50">
        <f t="shared" si="350"/>
        <v>0</v>
      </c>
      <c r="DQ45" s="50">
        <f t="shared" si="350"/>
        <v>0</v>
      </c>
      <c r="DR45" s="50">
        <f t="shared" si="350"/>
        <v>0</v>
      </c>
      <c r="DS45" s="50">
        <f t="shared" si="350"/>
        <v>0</v>
      </c>
      <c r="DT45" s="50">
        <f t="shared" si="350"/>
        <v>0</v>
      </c>
      <c r="DU45" s="50">
        <f t="shared" si="350"/>
        <v>0</v>
      </c>
      <c r="DV45" s="50">
        <f t="shared" si="350"/>
        <v>0</v>
      </c>
      <c r="DW45" s="50">
        <f t="shared" si="350"/>
        <v>0</v>
      </c>
      <c r="DX45" s="50">
        <f t="shared" si="350"/>
        <v>0</v>
      </c>
      <c r="DY45" s="50">
        <f t="shared" si="350"/>
        <v>0</v>
      </c>
      <c r="DZ45" s="50">
        <f>DZ41-DZ59</f>
        <v>0</v>
      </c>
      <c r="EA45" s="50">
        <f t="shared" si="350"/>
        <v>0</v>
      </c>
      <c r="EB45" s="50">
        <f t="shared" si="350"/>
        <v>0</v>
      </c>
      <c r="EC45" s="50">
        <f t="shared" si="350"/>
        <v>0</v>
      </c>
      <c r="ED45" s="50">
        <f t="shared" si="350"/>
        <v>0</v>
      </c>
      <c r="EE45" s="50">
        <f t="shared" si="350"/>
        <v>0</v>
      </c>
      <c r="EF45" s="50">
        <f t="shared" si="350"/>
        <v>0</v>
      </c>
      <c r="EG45" s="50">
        <f t="shared" si="350"/>
        <v>0</v>
      </c>
      <c r="EH45" s="50">
        <f t="shared" si="350"/>
        <v>0</v>
      </c>
      <c r="EI45" s="50">
        <f t="shared" si="350"/>
        <v>0</v>
      </c>
      <c r="EJ45" s="50">
        <f t="shared" si="350"/>
        <v>0</v>
      </c>
      <c r="EK45" s="50">
        <f t="shared" si="350"/>
        <v>0</v>
      </c>
      <c r="EL45" s="50">
        <f t="shared" si="350"/>
        <v>0</v>
      </c>
      <c r="EM45" s="135">
        <f t="shared" si="350"/>
        <v>0</v>
      </c>
      <c r="EN45" s="163">
        <f t="shared" si="350"/>
        <v>0</v>
      </c>
      <c r="EO45" s="163">
        <f t="shared" ref="EO45:FF45" si="351">EO41-EO59</f>
        <v>0</v>
      </c>
      <c r="EP45" s="181">
        <f t="shared" si="351"/>
        <v>0</v>
      </c>
      <c r="EQ45" s="181">
        <f t="shared" si="351"/>
        <v>0</v>
      </c>
      <c r="ER45" s="191">
        <f t="shared" si="351"/>
        <v>0</v>
      </c>
      <c r="ES45" s="191">
        <f t="shared" si="351"/>
        <v>0</v>
      </c>
      <c r="ET45" s="191">
        <f t="shared" si="351"/>
        <v>0</v>
      </c>
      <c r="EU45" s="191">
        <f t="shared" si="351"/>
        <v>0</v>
      </c>
      <c r="EV45" s="191">
        <f t="shared" si="351"/>
        <v>0</v>
      </c>
      <c r="EW45" s="203">
        <f t="shared" si="351"/>
        <v>0</v>
      </c>
      <c r="EX45" s="203">
        <f t="shared" si="351"/>
        <v>0</v>
      </c>
      <c r="EY45" s="203">
        <f t="shared" si="351"/>
        <v>0</v>
      </c>
      <c r="EZ45" s="203">
        <f t="shared" si="351"/>
        <v>0</v>
      </c>
      <c r="FA45" s="216">
        <f t="shared" si="351"/>
        <v>0</v>
      </c>
      <c r="FB45" s="216">
        <f t="shared" si="351"/>
        <v>0</v>
      </c>
      <c r="FC45" s="226">
        <f t="shared" si="351"/>
        <v>0</v>
      </c>
      <c r="FD45" s="226">
        <f t="shared" si="351"/>
        <v>0</v>
      </c>
      <c r="FE45" s="238">
        <f t="shared" si="351"/>
        <v>0</v>
      </c>
      <c r="FF45" s="238">
        <f t="shared" si="351"/>
        <v>0</v>
      </c>
      <c r="FG45" s="238">
        <f t="shared" ref="FG45:FH45" si="352">FG41-FG59</f>
        <v>0</v>
      </c>
      <c r="FH45" s="238">
        <f t="shared" si="352"/>
        <v>0</v>
      </c>
      <c r="FI45" s="238">
        <f t="shared" ref="FI45:FJ45" si="353">FI41-FI59</f>
        <v>0</v>
      </c>
      <c r="FJ45" s="238">
        <f t="shared" si="353"/>
        <v>0</v>
      </c>
      <c r="FK45" s="273">
        <f t="shared" ref="FK45" si="354">FK41-FK59</f>
        <v>0</v>
      </c>
      <c r="FL45" s="273">
        <f t="shared" ref="FL45:FP45" si="355">FL41-FL59</f>
        <v>0</v>
      </c>
      <c r="FM45" s="273">
        <f t="shared" si="355"/>
        <v>0</v>
      </c>
      <c r="FN45" s="238">
        <f t="shared" si="355"/>
        <v>2.2500809836485409</v>
      </c>
      <c r="FO45" s="273">
        <f t="shared" si="355"/>
        <v>0.8589762181626206</v>
      </c>
      <c r="FP45" s="273">
        <f t="shared" si="355"/>
        <v>0.67787509615794761</v>
      </c>
      <c r="FQ45" s="238">
        <f t="shared" ref="FQ45:FR45" si="356">FQ41-FQ59</f>
        <v>0.41826453834061894</v>
      </c>
      <c r="FR45" s="273">
        <f t="shared" si="356"/>
        <v>0.39794262526222113</v>
      </c>
      <c r="FS45" s="273">
        <f t="shared" ref="FS45:FT45" si="357">FS41-FS59</f>
        <v>0.54530876903911008</v>
      </c>
      <c r="FT45" s="273">
        <f t="shared" si="357"/>
        <v>0.6339297093875409</v>
      </c>
      <c r="FU45" s="273">
        <f t="shared" ref="FU45:FV45" si="358">FU41-FU59</f>
        <v>0.78693971973199339</v>
      </c>
      <c r="FV45" s="273">
        <f t="shared" si="358"/>
        <v>1.4906596025994787</v>
      </c>
      <c r="FW45" s="273">
        <f t="shared" ref="FW45:FX45" si="359">FW41-FW59</f>
        <v>0.97529263852336356</v>
      </c>
      <c r="FX45" s="273">
        <f t="shared" si="359"/>
        <v>3.6413296460704672</v>
      </c>
      <c r="FY45" s="266">
        <f t="shared" ref="FY45:GD45" si="360">FY41-FY59</f>
        <v>5.2573853768494416</v>
      </c>
      <c r="FZ45" s="289">
        <f t="shared" si="360"/>
        <v>5.6292775750739494</v>
      </c>
      <c r="GA45" s="289">
        <f t="shared" si="360"/>
        <v>0.60644071341816641</v>
      </c>
      <c r="GB45" s="289">
        <f t="shared" si="360"/>
        <v>-2.1079804950494925</v>
      </c>
      <c r="GC45" s="289">
        <f t="shared" si="360"/>
        <v>-3.8144382645530781</v>
      </c>
      <c r="GD45" s="289">
        <f t="shared" si="360"/>
        <v>-4.5717513064178288</v>
      </c>
      <c r="GE45" s="289">
        <f t="shared" ref="GE45:GI45" si="361">GE41-GE59</f>
        <v>-4.6281563574415578</v>
      </c>
      <c r="GF45" s="289">
        <f t="shared" si="361"/>
        <v>-4.8928373169799766</v>
      </c>
      <c r="GG45" s="289">
        <f t="shared" si="361"/>
        <v>-4.9583524012705702</v>
      </c>
      <c r="GH45" s="289">
        <f t="shared" si="361"/>
        <v>-4.0964943702110617</v>
      </c>
      <c r="GI45" s="289">
        <f t="shared" si="361"/>
        <v>-3.0026865071906386</v>
      </c>
      <c r="GJ45" s="289">
        <f t="shared" ref="GJ45:GL45" si="362">GJ41-GJ59</f>
        <v>-1.9173682473541582</v>
      </c>
      <c r="GK45" s="289">
        <f t="shared" si="362"/>
        <v>-2.5814891942704605</v>
      </c>
      <c r="GL45" s="289">
        <f t="shared" si="362"/>
        <v>21.640072346272785</v>
      </c>
    </row>
    <row r="46" spans="1:194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252"/>
      <c r="GB46" s="276"/>
      <c r="GC46" s="276"/>
      <c r="GD46" s="276"/>
      <c r="GE46" s="276"/>
      <c r="GF46" s="276"/>
      <c r="GG46" s="276"/>
      <c r="GH46" s="276"/>
      <c r="GI46" s="276"/>
      <c r="GJ46" s="276"/>
      <c r="GK46" s="276"/>
      <c r="GL46" s="276"/>
    </row>
    <row r="47" spans="1:194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137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267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138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39"/>
      <c r="FO49" s="24"/>
      <c r="FP49" s="24"/>
      <c r="FQ49" s="239"/>
      <c r="FR49" s="24"/>
      <c r="FS49" s="24"/>
      <c r="FT49" s="305"/>
      <c r="FU49" s="305"/>
      <c r="FV49" s="305"/>
      <c r="FW49" s="305"/>
      <c r="FX49" s="305"/>
      <c r="FY49" s="305"/>
      <c r="FZ49" s="292"/>
      <c r="GA49" s="307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295572.8560491603</v>
      </c>
      <c r="D51" s="8">
        <f t="shared" ref="D51:BO51" si="363">D52+D53</f>
        <v>302876.04201740288</v>
      </c>
      <c r="E51" s="8">
        <f t="shared" si="363"/>
        <v>276674.76999748166</v>
      </c>
      <c r="F51" s="8">
        <f t="shared" si="363"/>
        <v>212451.01370955538</v>
      </c>
      <c r="G51" s="8">
        <f t="shared" si="363"/>
        <v>183743.19694393693</v>
      </c>
      <c r="H51" s="8">
        <f t="shared" si="363"/>
        <v>190343.84307348344</v>
      </c>
      <c r="I51" s="8">
        <f t="shared" si="363"/>
        <v>166672.84127595511</v>
      </c>
      <c r="J51" s="8">
        <f t="shared" si="363"/>
        <v>205117.8122363177</v>
      </c>
      <c r="K51" s="8">
        <f t="shared" si="363"/>
        <v>215148.62653815077</v>
      </c>
      <c r="L51" s="8">
        <f t="shared" si="363"/>
        <v>178102.23433271828</v>
      </c>
      <c r="M51" s="8">
        <f t="shared" si="363"/>
        <v>203768.65680086333</v>
      </c>
      <c r="N51" s="8">
        <f t="shared" si="363"/>
        <v>296352.93510100851</v>
      </c>
      <c r="O51" s="8">
        <f t="shared" si="363"/>
        <v>243889.04515428632</v>
      </c>
      <c r="P51" s="8">
        <f t="shared" si="363"/>
        <v>248647.20524692946</v>
      </c>
      <c r="Q51" s="8">
        <f t="shared" si="363"/>
        <v>247350.34262559316</v>
      </c>
      <c r="R51" s="8">
        <f t="shared" si="363"/>
        <v>209545.14748223376</v>
      </c>
      <c r="S51" s="8">
        <f t="shared" si="363"/>
        <v>206085.10695764245</v>
      </c>
      <c r="T51" s="8">
        <f t="shared" si="363"/>
        <v>217179.78822569372</v>
      </c>
      <c r="U51" s="8">
        <f t="shared" si="363"/>
        <v>207572.6814207508</v>
      </c>
      <c r="V51" s="8">
        <f t="shared" si="363"/>
        <v>178832.5931550457</v>
      </c>
      <c r="W51" s="8">
        <f t="shared" si="363"/>
        <v>205374.17593374808</v>
      </c>
      <c r="X51" s="8">
        <f t="shared" si="363"/>
        <v>212507.16509486554</v>
      </c>
      <c r="Y51" s="8">
        <f t="shared" si="363"/>
        <v>226935.26806508665</v>
      </c>
      <c r="Z51" s="8">
        <f t="shared" si="363"/>
        <v>227091.18374309622</v>
      </c>
      <c r="AA51" s="8">
        <f t="shared" si="363"/>
        <v>286315.35834453825</v>
      </c>
      <c r="AB51" s="8">
        <f t="shared" si="363"/>
        <v>355365.6912382564</v>
      </c>
      <c r="AC51" s="8">
        <f t="shared" si="363"/>
        <v>233261.04675450889</v>
      </c>
      <c r="AD51" s="8">
        <f t="shared" si="363"/>
        <v>230851.84920135597</v>
      </c>
      <c r="AE51" s="8">
        <f t="shared" si="363"/>
        <v>215608.31401001287</v>
      </c>
      <c r="AF51" s="8">
        <f t="shared" si="363"/>
        <v>193986.56292601558</v>
      </c>
      <c r="AG51" s="8">
        <f t="shared" si="363"/>
        <v>194257.38552931588</v>
      </c>
      <c r="AH51" s="8">
        <f t="shared" si="363"/>
        <v>202614.1952043612</v>
      </c>
      <c r="AI51" s="8">
        <f t="shared" si="363"/>
        <v>232780.63734920978</v>
      </c>
      <c r="AJ51" s="8">
        <f t="shared" si="363"/>
        <v>213127.54484146374</v>
      </c>
      <c r="AK51" s="8">
        <f t="shared" si="363"/>
        <v>241007.87175950743</v>
      </c>
      <c r="AL51" s="8">
        <f t="shared" si="363"/>
        <v>277260.01509892527</v>
      </c>
      <c r="AM51" s="8">
        <f t="shared" si="363"/>
        <v>298165.02817558899</v>
      </c>
      <c r="AN51" s="8">
        <f t="shared" si="363"/>
        <v>274967.96825785638</v>
      </c>
      <c r="AO51" s="8">
        <f t="shared" si="363"/>
        <v>245744.31574462546</v>
      </c>
      <c r="AP51" s="8">
        <f t="shared" si="363"/>
        <v>223205.7122790615</v>
      </c>
      <c r="AQ51" s="8">
        <f t="shared" si="363"/>
        <v>234298.38798538363</v>
      </c>
      <c r="AR51" s="8">
        <f t="shared" si="363"/>
        <v>191348.4754870933</v>
      </c>
      <c r="AS51" s="8">
        <f t="shared" si="363"/>
        <v>199433.17664112855</v>
      </c>
      <c r="AT51" s="8">
        <f t="shared" si="363"/>
        <v>186265.38790585325</v>
      </c>
      <c r="AU51" s="8">
        <f t="shared" si="363"/>
        <v>201967.64709978239</v>
      </c>
      <c r="AV51" s="8">
        <f t="shared" si="363"/>
        <v>222043.2885206051</v>
      </c>
      <c r="AW51" s="8">
        <f t="shared" si="363"/>
        <v>226175.64668992185</v>
      </c>
      <c r="AX51" s="8">
        <f t="shared" si="363"/>
        <v>253718.85477215107</v>
      </c>
      <c r="AY51" s="8">
        <f t="shared" si="363"/>
        <v>290349.90334753972</v>
      </c>
      <c r="AZ51" s="8">
        <f t="shared" si="363"/>
        <v>263471.46992447268</v>
      </c>
      <c r="BA51" s="8">
        <f t="shared" si="363"/>
        <v>234680.26480688786</v>
      </c>
      <c r="BB51" s="8">
        <f t="shared" si="363"/>
        <v>210444.15450552289</v>
      </c>
      <c r="BC51" s="8">
        <f t="shared" si="363"/>
        <v>188770.36674935024</v>
      </c>
      <c r="BD51" s="8">
        <f t="shared" si="363"/>
        <v>211778.70440481001</v>
      </c>
      <c r="BE51" s="8">
        <f t="shared" si="363"/>
        <v>202644.78003279012</v>
      </c>
      <c r="BF51" s="8">
        <f t="shared" si="363"/>
        <v>196552.3478921018</v>
      </c>
      <c r="BG51" s="8">
        <f t="shared" si="363"/>
        <v>191007.65457186755</v>
      </c>
      <c r="BH51" s="8">
        <f t="shared" si="363"/>
        <v>209868.65236176466</v>
      </c>
      <c r="BI51" s="8">
        <f t="shared" si="363"/>
        <v>213438.41678086162</v>
      </c>
      <c r="BJ51" s="8">
        <f t="shared" si="363"/>
        <v>280841.42744857015</v>
      </c>
      <c r="BK51" s="8">
        <f t="shared" si="363"/>
        <v>306825.55128966528</v>
      </c>
      <c r="BL51" s="8">
        <f t="shared" si="363"/>
        <v>278493.19621899258</v>
      </c>
      <c r="BM51" s="8">
        <f t="shared" si="363"/>
        <v>231320.15201433847</v>
      </c>
      <c r="BN51" s="8">
        <f t="shared" si="363"/>
        <v>204469.54422282986</v>
      </c>
      <c r="BO51" s="8">
        <f t="shared" si="363"/>
        <v>181345.80761991287</v>
      </c>
      <c r="BP51" s="8">
        <f t="shared" ref="BP51:EA51" si="364">BP52+BP53</f>
        <v>177070.74795157823</v>
      </c>
      <c r="BQ51" s="8">
        <f t="shared" si="364"/>
        <v>178994.37870783906</v>
      </c>
      <c r="BR51" s="8">
        <f t="shared" si="364"/>
        <v>176133.51423054177</v>
      </c>
      <c r="BS51" s="8">
        <f t="shared" si="364"/>
        <v>186826.63793248241</v>
      </c>
      <c r="BT51" s="8">
        <f t="shared" si="364"/>
        <v>194925.30272859419</v>
      </c>
      <c r="BU51" s="8">
        <f t="shared" si="364"/>
        <v>209959.81205379002</v>
      </c>
      <c r="BV51" s="8">
        <f t="shared" si="364"/>
        <v>300964.14694444789</v>
      </c>
      <c r="BW51" s="8">
        <f t="shared" si="364"/>
        <v>288858.49966897175</v>
      </c>
      <c r="BX51" s="8">
        <f t="shared" si="364"/>
        <v>268103.65143009293</v>
      </c>
      <c r="BY51" s="8">
        <f t="shared" si="364"/>
        <v>240645.31372956192</v>
      </c>
      <c r="BZ51" s="8">
        <f t="shared" si="364"/>
        <v>196745.52065070404</v>
      </c>
      <c r="CA51" s="8">
        <f t="shared" si="364"/>
        <v>174732.89748168571</v>
      </c>
      <c r="CB51" s="8">
        <f t="shared" si="364"/>
        <v>182780.52954137904</v>
      </c>
      <c r="CC51" s="8">
        <f t="shared" si="364"/>
        <v>180737.6438262556</v>
      </c>
      <c r="CD51" s="8">
        <f t="shared" si="364"/>
        <v>190513.99582790263</v>
      </c>
      <c r="CE51" s="8">
        <f t="shared" si="364"/>
        <v>195740.00357829541</v>
      </c>
      <c r="CF51" s="8">
        <f t="shared" si="364"/>
        <v>185088.69373027014</v>
      </c>
      <c r="CG51" s="8">
        <f t="shared" si="364"/>
        <v>233335.01811510135</v>
      </c>
      <c r="CH51" s="8">
        <f t="shared" si="364"/>
        <v>238158.78675404776</v>
      </c>
      <c r="CI51" s="8">
        <f t="shared" si="364"/>
        <v>231476.77163058688</v>
      </c>
      <c r="CJ51" s="8">
        <f t="shared" si="364"/>
        <v>241119.48395149608</v>
      </c>
      <c r="CK51" s="8">
        <f t="shared" si="364"/>
        <v>192574.61332921626</v>
      </c>
      <c r="CL51" s="8">
        <f t="shared" si="364"/>
        <v>175525.62469747051</v>
      </c>
      <c r="CM51" s="8">
        <f t="shared" si="364"/>
        <v>178609.69552163704</v>
      </c>
      <c r="CN51" s="8">
        <f t="shared" si="364"/>
        <v>181630.30903156759</v>
      </c>
      <c r="CO51" s="8">
        <f t="shared" si="364"/>
        <v>145999.65180694079</v>
      </c>
      <c r="CP51" s="8">
        <f t="shared" si="364"/>
        <v>153123.71405914301</v>
      </c>
      <c r="CQ51" s="8">
        <f t="shared" si="364"/>
        <v>143289.94079766466</v>
      </c>
      <c r="CR51" s="8">
        <f t="shared" si="364"/>
        <v>176352.45038360913</v>
      </c>
      <c r="CS51" s="8">
        <f t="shared" si="364"/>
        <v>225693.91463125753</v>
      </c>
      <c r="CT51" s="8">
        <f t="shared" si="364"/>
        <v>204387.48974604509</v>
      </c>
      <c r="CU51" s="8">
        <f t="shared" si="364"/>
        <v>282356.38535415352</v>
      </c>
      <c r="CV51" s="8">
        <f t="shared" si="364"/>
        <v>273472.9232263515</v>
      </c>
      <c r="CW51" s="8">
        <f t="shared" si="364"/>
        <v>234260.89844712388</v>
      </c>
      <c r="CX51" s="8">
        <f t="shared" si="364"/>
        <v>189098.35717554818</v>
      </c>
      <c r="CY51" s="8">
        <f t="shared" si="364"/>
        <v>175157.66763450284</v>
      </c>
      <c r="CZ51" s="8">
        <f t="shared" si="364"/>
        <v>172918.39468811109</v>
      </c>
      <c r="DA51" s="8">
        <f t="shared" si="364"/>
        <v>205952.52304371825</v>
      </c>
      <c r="DB51" s="8">
        <f t="shared" si="364"/>
        <v>179934.00916052473</v>
      </c>
      <c r="DC51" s="8">
        <f t="shared" si="364"/>
        <v>182466.82377801675</v>
      </c>
      <c r="DD51" s="8">
        <f t="shared" si="364"/>
        <v>196544.62006559598</v>
      </c>
      <c r="DE51" s="8">
        <f t="shared" si="364"/>
        <v>230982.9831695944</v>
      </c>
      <c r="DF51" s="8">
        <f t="shared" si="364"/>
        <v>268573.10799016518</v>
      </c>
      <c r="DG51" s="8">
        <f t="shared" si="364"/>
        <v>281469.82025424531</v>
      </c>
      <c r="DH51" s="8">
        <f t="shared" si="364"/>
        <v>272805.53001379065</v>
      </c>
      <c r="DI51" s="8">
        <f t="shared" si="364"/>
        <v>224296.89342700902</v>
      </c>
      <c r="DJ51" s="8">
        <f t="shared" si="364"/>
        <v>212544.24621015915</v>
      </c>
      <c r="DK51" s="8">
        <f t="shared" si="364"/>
        <v>197839.806612099</v>
      </c>
      <c r="DL51" s="8">
        <f t="shared" si="364"/>
        <v>192633.88189425142</v>
      </c>
      <c r="DM51" s="8">
        <f t="shared" si="364"/>
        <v>191981.88754061493</v>
      </c>
      <c r="DN51" s="8">
        <f t="shared" si="364"/>
        <v>192805.42650121258</v>
      </c>
      <c r="DO51" s="8">
        <f t="shared" si="364"/>
        <v>212836.2965446602</v>
      </c>
      <c r="DP51" s="8">
        <f t="shared" si="364"/>
        <v>233409.29197024275</v>
      </c>
      <c r="DQ51" s="8">
        <f t="shared" si="364"/>
        <v>225690.20107596568</v>
      </c>
      <c r="DR51" s="8">
        <f t="shared" si="364"/>
        <v>260522.06263884919</v>
      </c>
      <c r="DS51" s="8">
        <f t="shared" si="364"/>
        <v>284309.33492093801</v>
      </c>
      <c r="DT51" s="8">
        <f t="shared" si="364"/>
        <v>292784.97340299294</v>
      </c>
      <c r="DU51" s="8">
        <f t="shared" si="364"/>
        <v>243279.10579299417</v>
      </c>
      <c r="DV51" s="8">
        <f t="shared" si="364"/>
        <v>218022.04724194729</v>
      </c>
      <c r="DW51" s="8">
        <f t="shared" si="364"/>
        <v>230254.98045661199</v>
      </c>
      <c r="DX51" s="8">
        <f t="shared" si="364"/>
        <v>229751.78419548832</v>
      </c>
      <c r="DY51" s="8">
        <f t="shared" si="364"/>
        <v>227463.23314814045</v>
      </c>
      <c r="DZ51" s="8">
        <f t="shared" si="364"/>
        <v>214130.20871860438</v>
      </c>
      <c r="EA51" s="8">
        <f t="shared" si="364"/>
        <v>236761.60444503426</v>
      </c>
      <c r="EB51" s="8">
        <f t="shared" ref="EB51:GF51" si="365">EB52+EB53</f>
        <v>221557.72330273149</v>
      </c>
      <c r="EC51" s="8">
        <f t="shared" si="365"/>
        <v>247318.46383099098</v>
      </c>
      <c r="ED51" s="8">
        <f t="shared" si="365"/>
        <v>286313.40628887119</v>
      </c>
      <c r="EE51" s="8">
        <f t="shared" si="365"/>
        <v>300948.34105906868</v>
      </c>
      <c r="EF51" s="8">
        <f t="shared" si="365"/>
        <v>286793.45861203899</v>
      </c>
      <c r="EG51" s="8">
        <f t="shared" si="365"/>
        <v>239293.18780648755</v>
      </c>
      <c r="EH51" s="8">
        <f t="shared" si="365"/>
        <v>220345.78486848745</v>
      </c>
      <c r="EI51" s="8">
        <f t="shared" si="365"/>
        <v>235900.63999871569</v>
      </c>
      <c r="EJ51" s="8">
        <f t="shared" si="365"/>
        <v>234493.79465626652</v>
      </c>
      <c r="EK51" s="8">
        <f t="shared" si="365"/>
        <v>220804.38331149533</v>
      </c>
      <c r="EL51" s="8">
        <f t="shared" si="365"/>
        <v>204181.71171649464</v>
      </c>
      <c r="EM51" s="8">
        <f t="shared" si="365"/>
        <v>200119.99187547958</v>
      </c>
      <c r="EN51" s="8">
        <f t="shared" si="365"/>
        <v>236537.7474719309</v>
      </c>
      <c r="EO51" s="8">
        <f t="shared" si="365"/>
        <v>220292.53529454392</v>
      </c>
      <c r="EP51" s="8">
        <f t="shared" si="365"/>
        <v>283024.87094607507</v>
      </c>
      <c r="EQ51" s="8">
        <f t="shared" si="365"/>
        <v>288563.69317310839</v>
      </c>
      <c r="ER51" s="8">
        <f t="shared" si="365"/>
        <v>279200.34883763548</v>
      </c>
      <c r="ES51" s="8">
        <f t="shared" si="365"/>
        <v>289428.3732849916</v>
      </c>
      <c r="ET51" s="8">
        <f t="shared" si="365"/>
        <v>236700.68351143299</v>
      </c>
      <c r="EU51" s="8">
        <f t="shared" si="365"/>
        <v>225564.27201981266</v>
      </c>
      <c r="EV51" s="8">
        <f t="shared" si="365"/>
        <v>218996.32466695952</v>
      </c>
      <c r="EW51" s="8">
        <f t="shared" si="365"/>
        <v>224081.44926268171</v>
      </c>
      <c r="EX51" s="8">
        <f t="shared" si="365"/>
        <v>210705.07195504798</v>
      </c>
      <c r="EY51" s="8">
        <f t="shared" si="365"/>
        <v>240470.80910734774</v>
      </c>
      <c r="EZ51" s="8">
        <f t="shared" si="365"/>
        <v>272243.68252363562</v>
      </c>
      <c r="FA51" s="8">
        <f t="shared" si="365"/>
        <v>251745.07592399372</v>
      </c>
      <c r="FB51" s="8">
        <f t="shared" si="365"/>
        <v>299359.01504116919</v>
      </c>
      <c r="FC51" s="8">
        <f t="shared" si="365"/>
        <v>361433.86787437036</v>
      </c>
      <c r="FD51" s="8">
        <f t="shared" si="365"/>
        <v>309883.84688320267</v>
      </c>
      <c r="FE51" s="8">
        <f t="shared" si="365"/>
        <v>244960.25219742762</v>
      </c>
      <c r="FF51" s="8">
        <f t="shared" si="365"/>
        <v>272010.5813386878</v>
      </c>
      <c r="FG51" s="8">
        <f t="shared" si="365"/>
        <v>238643.16575472601</v>
      </c>
      <c r="FH51" s="8">
        <f t="shared" si="365"/>
        <v>226316.9253767523</v>
      </c>
      <c r="FI51" s="8">
        <f t="shared" si="365"/>
        <v>264153.95453483908</v>
      </c>
      <c r="FJ51" s="8">
        <f t="shared" si="365"/>
        <v>250526.33336035287</v>
      </c>
      <c r="FK51" s="8">
        <f t="shared" si="365"/>
        <v>236678.0217279472</v>
      </c>
      <c r="FL51" s="8">
        <f t="shared" si="365"/>
        <v>334622.07614074828</v>
      </c>
      <c r="FM51" s="8">
        <f t="shared" si="365"/>
        <v>299422.57533589442</v>
      </c>
      <c r="FN51" s="150">
        <f t="shared" si="365"/>
        <v>332370.75611683849</v>
      </c>
      <c r="FO51" s="8">
        <f t="shared" si="365"/>
        <v>326007.99628309073</v>
      </c>
      <c r="FP51" s="8">
        <f t="shared" si="365"/>
        <v>318267.30661248264</v>
      </c>
      <c r="FQ51" s="150">
        <f t="shared" si="365"/>
        <v>343029.6270260734</v>
      </c>
      <c r="FR51" s="8">
        <f t="shared" si="365"/>
        <v>332340.72458343254</v>
      </c>
      <c r="FS51" s="8">
        <f t="shared" si="365"/>
        <v>301240.08844483946</v>
      </c>
      <c r="FT51" s="8">
        <f t="shared" si="365"/>
        <v>307764.97631372476</v>
      </c>
      <c r="FU51" s="8">
        <f t="shared" si="365"/>
        <v>292004.66568665416</v>
      </c>
      <c r="FV51" s="8">
        <f t="shared" si="365"/>
        <v>262256.06146292377</v>
      </c>
      <c r="FW51" s="8">
        <f t="shared" si="365"/>
        <v>340469.90557663178</v>
      </c>
      <c r="FX51" s="269">
        <f t="shared" si="365"/>
        <v>316620.84274671465</v>
      </c>
      <c r="FY51" s="294">
        <f t="shared" si="365"/>
        <v>341660.78093117935</v>
      </c>
      <c r="FZ51" s="294">
        <f t="shared" si="365"/>
        <v>397634.36999193276</v>
      </c>
      <c r="GA51" s="294">
        <f t="shared" si="365"/>
        <v>396058.75899081287</v>
      </c>
      <c r="GB51" s="294">
        <f t="shared" si="365"/>
        <v>384199.74032060383</v>
      </c>
      <c r="GC51" s="294">
        <f t="shared" si="365"/>
        <v>354031.68455063936</v>
      </c>
      <c r="GD51" s="294">
        <f t="shared" si="365"/>
        <v>314512.81628080038</v>
      </c>
      <c r="GE51" s="294">
        <f t="shared" si="365"/>
        <v>295107.09351763647</v>
      </c>
      <c r="GF51" s="294">
        <f t="shared" si="365"/>
        <v>299013.00942393969</v>
      </c>
      <c r="GG51" s="294">
        <f t="shared" ref="GG51:GH51" si="366">GG52+GG53</f>
        <v>295913.57539310434</v>
      </c>
      <c r="GH51" s="294">
        <f t="shared" si="366"/>
        <v>293270.94352104753</v>
      </c>
      <c r="GI51" s="294">
        <f t="shared" ref="GI51:GJ51" si="367">GI52+GI53</f>
        <v>294872.07068389893</v>
      </c>
      <c r="GJ51" s="294">
        <f t="shared" si="367"/>
        <v>310507.47567232361</v>
      </c>
      <c r="GK51" s="294">
        <f t="shared" ref="GK51" si="368">GK52+GK53</f>
        <v>341732.31450552563</v>
      </c>
    </row>
    <row r="52" spans="1:193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305165.48218737217</v>
      </c>
      <c r="EY52" s="2">
        <v>303095.04795658926</v>
      </c>
      <c r="EZ52" s="2">
        <v>322598.57390711096</v>
      </c>
      <c r="FA52" s="2">
        <v>340965.10313100799</v>
      </c>
      <c r="FB52" s="2">
        <v>360438.46858722612</v>
      </c>
      <c r="FC52" s="2">
        <v>324292.77642757096</v>
      </c>
      <c r="FD52" s="2">
        <v>332817.325613814</v>
      </c>
      <c r="FE52" s="2">
        <v>279501.30205914308</v>
      </c>
      <c r="FF52" s="2">
        <v>289384.68465860665</v>
      </c>
      <c r="FG52" s="2">
        <v>288145.1660896879</v>
      </c>
      <c r="FH52" s="2">
        <v>272883.50089227885</v>
      </c>
      <c r="FI52" s="2">
        <v>271465.09416758025</v>
      </c>
      <c r="FJ52" s="2">
        <v>265679.90213719313</v>
      </c>
      <c r="FK52" s="2">
        <v>297071.46216513508</v>
      </c>
      <c r="FL52" s="2">
        <v>301032.25806451612</v>
      </c>
      <c r="FM52" s="2">
        <v>318933.33333333331</v>
      </c>
      <c r="FN52" s="315">
        <v>317387.09677419357</v>
      </c>
      <c r="FO52" s="2">
        <v>302556.74228142021</v>
      </c>
      <c r="FP52" s="2">
        <v>278696.14320307918</v>
      </c>
      <c r="FQ52" s="315">
        <v>274589.00034593639</v>
      </c>
      <c r="FR52" s="2">
        <v>274989.00034593634</v>
      </c>
      <c r="FS52" s="2">
        <v>269008.35518464597</v>
      </c>
      <c r="FT52" s="2">
        <v>269555.66701260302</v>
      </c>
      <c r="FU52" s="2">
        <v>260363.19389432343</v>
      </c>
      <c r="FV52" s="2">
        <v>260911.58099109761</v>
      </c>
      <c r="FW52" s="2">
        <v>271922.33367926965</v>
      </c>
      <c r="FX52" s="299">
        <v>334814.39113381144</v>
      </c>
      <c r="FY52" s="295">
        <v>311660.7809311793</v>
      </c>
      <c r="FZ52" s="295">
        <v>355892.43450806185</v>
      </c>
      <c r="GA52" s="295">
        <v>364495.94786315376</v>
      </c>
      <c r="GB52" s="295">
        <v>344983.01386639947</v>
      </c>
      <c r="GC52" s="295">
        <v>344340.25576169026</v>
      </c>
      <c r="GD52" s="295">
        <v>328040.32471666613</v>
      </c>
      <c r="GE52" s="295">
        <v>326473.36567890475</v>
      </c>
      <c r="GF52" s="295">
        <v>316602.18527602754</v>
      </c>
      <c r="GG52" s="295">
        <v>322220.88534598815</v>
      </c>
      <c r="GH52" s="295">
        <v>320318.0671914792</v>
      </c>
      <c r="GI52" s="295">
        <v>327606.21087920282</v>
      </c>
      <c r="GJ52" s="295">
        <v>333073.20518966619</v>
      </c>
      <c r="GK52" s="295">
        <v>347883.69166228041</v>
      </c>
    </row>
    <row r="53" spans="1:193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-94460.410232324182</v>
      </c>
      <c r="EY53" s="2">
        <v>-62624.238849241519</v>
      </c>
      <c r="EZ53" s="2">
        <v>-50354.891383475333</v>
      </c>
      <c r="FA53" s="2">
        <v>-89220.027207014267</v>
      </c>
      <c r="FB53" s="2">
        <v>-61079.453546056931</v>
      </c>
      <c r="FC53" s="2">
        <v>37141.091446799401</v>
      </c>
      <c r="FD53" s="2">
        <v>-22933.478730611329</v>
      </c>
      <c r="FE53" s="2">
        <v>-34541.049861715466</v>
      </c>
      <c r="FF53" s="2">
        <v>-17374.103319918853</v>
      </c>
      <c r="FG53" s="2">
        <v>-49502.000334961893</v>
      </c>
      <c r="FH53" s="2">
        <v>-46566.575515526551</v>
      </c>
      <c r="FI53" s="2">
        <v>-7311.139632741164</v>
      </c>
      <c r="FJ53" s="2">
        <v>-15153.568776840257</v>
      </c>
      <c r="FK53" s="2">
        <v>-60393.440437187877</v>
      </c>
      <c r="FL53" s="2">
        <v>33589.818076232157</v>
      </c>
      <c r="FM53" s="2">
        <v>-19510.757997438894</v>
      </c>
      <c r="FN53" s="315">
        <v>14983.659342644911</v>
      </c>
      <c r="FO53" s="2">
        <v>23451.254001670517</v>
      </c>
      <c r="FP53" s="2">
        <v>39571.163409403467</v>
      </c>
      <c r="FQ53" s="315">
        <v>68440.626680137007</v>
      </c>
      <c r="FR53" s="2">
        <v>57351.724237496208</v>
      </c>
      <c r="FS53" s="2">
        <v>32231.73326019349</v>
      </c>
      <c r="FT53" s="2">
        <v>38209.309301121742</v>
      </c>
      <c r="FU53" s="2">
        <v>31641.471792330733</v>
      </c>
      <c r="FV53" s="2">
        <v>1344.4804718261585</v>
      </c>
      <c r="FW53" s="2">
        <v>68547.571897362126</v>
      </c>
      <c r="FX53" s="299">
        <v>-18193.548387096787</v>
      </c>
      <c r="FY53" s="295">
        <v>30000.000000000058</v>
      </c>
      <c r="FZ53" s="295">
        <v>41741.935483870911</v>
      </c>
      <c r="GA53" s="295">
        <v>31562.811127659108</v>
      </c>
      <c r="GB53" s="295">
        <v>39216.726454204356</v>
      </c>
      <c r="GC53" s="295">
        <v>9691.4287889490952</v>
      </c>
      <c r="GD53" s="295">
        <v>-13527.508435865748</v>
      </c>
      <c r="GE53" s="295">
        <v>-31366.27216126828</v>
      </c>
      <c r="GF53" s="295">
        <v>-17589.17585208785</v>
      </c>
      <c r="GG53" s="295">
        <v>-26307.309952883807</v>
      </c>
      <c r="GH53" s="295">
        <v>-27047.123670431669</v>
      </c>
      <c r="GI53" s="295">
        <v>-32734.140195303888</v>
      </c>
      <c r="GJ53" s="295">
        <v>-22565.729517342581</v>
      </c>
      <c r="GK53" s="295">
        <v>-6151.377156754781</v>
      </c>
    </row>
    <row r="54" spans="1:193" x14ac:dyDescent="0.2">
      <c r="A54" s="12" t="s">
        <v>6</v>
      </c>
      <c r="B54" s="12"/>
      <c r="C54" s="8">
        <f>C55+C56</f>
        <v>295572.8560491603</v>
      </c>
      <c r="D54" s="8">
        <f t="shared" ref="D54:BO54" si="369">D55+D56</f>
        <v>302876.04201740288</v>
      </c>
      <c r="E54" s="8">
        <f t="shared" si="369"/>
        <v>276674.76999748166</v>
      </c>
      <c r="F54" s="8">
        <f t="shared" si="369"/>
        <v>212451.01370955538</v>
      </c>
      <c r="G54" s="8">
        <f t="shared" si="369"/>
        <v>183743.19694393693</v>
      </c>
      <c r="H54" s="8">
        <f t="shared" si="369"/>
        <v>190343.84307348344</v>
      </c>
      <c r="I54" s="8">
        <f t="shared" si="369"/>
        <v>166672.84127595511</v>
      </c>
      <c r="J54" s="8">
        <f t="shared" si="369"/>
        <v>205117.8122363177</v>
      </c>
      <c r="K54" s="8">
        <f t="shared" si="369"/>
        <v>215148.62653815077</v>
      </c>
      <c r="L54" s="8">
        <f t="shared" si="369"/>
        <v>178102.23433271828</v>
      </c>
      <c r="M54" s="8">
        <f t="shared" si="369"/>
        <v>203768.65680086333</v>
      </c>
      <c r="N54" s="8">
        <f t="shared" si="369"/>
        <v>296352.93510100851</v>
      </c>
      <c r="O54" s="8">
        <f t="shared" si="369"/>
        <v>243889.04515428632</v>
      </c>
      <c r="P54" s="8">
        <f t="shared" si="369"/>
        <v>248647.20524692946</v>
      </c>
      <c r="Q54" s="8">
        <f t="shared" si="369"/>
        <v>247350.34262559316</v>
      </c>
      <c r="R54" s="8">
        <f t="shared" si="369"/>
        <v>209545.14748223376</v>
      </c>
      <c r="S54" s="8">
        <f t="shared" si="369"/>
        <v>206085.10695764245</v>
      </c>
      <c r="T54" s="8">
        <f t="shared" si="369"/>
        <v>217179.78822569372</v>
      </c>
      <c r="U54" s="8">
        <f t="shared" si="369"/>
        <v>207572.6814207508</v>
      </c>
      <c r="V54" s="8">
        <f t="shared" si="369"/>
        <v>178832.5931550457</v>
      </c>
      <c r="W54" s="8">
        <f t="shared" si="369"/>
        <v>205374.17593374808</v>
      </c>
      <c r="X54" s="8">
        <f t="shared" si="369"/>
        <v>212507.16509486554</v>
      </c>
      <c r="Y54" s="8">
        <f t="shared" si="369"/>
        <v>226935.26806508665</v>
      </c>
      <c r="Z54" s="8">
        <f t="shared" si="369"/>
        <v>227091.18374309622</v>
      </c>
      <c r="AA54" s="8">
        <f t="shared" si="369"/>
        <v>286315.35834453825</v>
      </c>
      <c r="AB54" s="8">
        <f t="shared" si="369"/>
        <v>355365.6912382564</v>
      </c>
      <c r="AC54" s="8">
        <f t="shared" si="369"/>
        <v>233261.04675450889</v>
      </c>
      <c r="AD54" s="8">
        <f t="shared" si="369"/>
        <v>230851.84920135597</v>
      </c>
      <c r="AE54" s="8">
        <f t="shared" si="369"/>
        <v>215608.31401001287</v>
      </c>
      <c r="AF54" s="8">
        <f t="shared" si="369"/>
        <v>193986.56292601558</v>
      </c>
      <c r="AG54" s="8">
        <f t="shared" si="369"/>
        <v>194257.38552931588</v>
      </c>
      <c r="AH54" s="8">
        <f t="shared" si="369"/>
        <v>202614.1952043612</v>
      </c>
      <c r="AI54" s="8">
        <f t="shared" si="369"/>
        <v>232780.63734920978</v>
      </c>
      <c r="AJ54" s="8">
        <f t="shared" si="369"/>
        <v>213127.54484146374</v>
      </c>
      <c r="AK54" s="8">
        <f t="shared" si="369"/>
        <v>241007.87175950743</v>
      </c>
      <c r="AL54" s="8">
        <f t="shared" si="369"/>
        <v>277260.01509892527</v>
      </c>
      <c r="AM54" s="8">
        <f t="shared" si="369"/>
        <v>298165.02817558899</v>
      </c>
      <c r="AN54" s="8">
        <f t="shared" si="369"/>
        <v>274967.96825785638</v>
      </c>
      <c r="AO54" s="8">
        <f t="shared" si="369"/>
        <v>245744.31574462546</v>
      </c>
      <c r="AP54" s="8">
        <f t="shared" si="369"/>
        <v>223205.7122790615</v>
      </c>
      <c r="AQ54" s="8">
        <f t="shared" si="369"/>
        <v>234298.38798538363</v>
      </c>
      <c r="AR54" s="8">
        <f t="shared" si="369"/>
        <v>191348.4754870933</v>
      </c>
      <c r="AS54" s="8">
        <f t="shared" si="369"/>
        <v>199433.17664112855</v>
      </c>
      <c r="AT54" s="8">
        <f t="shared" si="369"/>
        <v>186265.38790585325</v>
      </c>
      <c r="AU54" s="8">
        <f t="shared" si="369"/>
        <v>201967.64709978239</v>
      </c>
      <c r="AV54" s="8">
        <f t="shared" si="369"/>
        <v>222043.2885206051</v>
      </c>
      <c r="AW54" s="8">
        <f t="shared" si="369"/>
        <v>226175.64668992185</v>
      </c>
      <c r="AX54" s="8">
        <f t="shared" si="369"/>
        <v>253718.85477215107</v>
      </c>
      <c r="AY54" s="8">
        <f t="shared" si="369"/>
        <v>290349.90334753972</v>
      </c>
      <c r="AZ54" s="8">
        <f t="shared" si="369"/>
        <v>263471.46992447268</v>
      </c>
      <c r="BA54" s="8">
        <f t="shared" si="369"/>
        <v>234680.26480688786</v>
      </c>
      <c r="BB54" s="8">
        <f t="shared" si="369"/>
        <v>210444.15450552289</v>
      </c>
      <c r="BC54" s="8">
        <f t="shared" si="369"/>
        <v>188770.36674935024</v>
      </c>
      <c r="BD54" s="8">
        <f t="shared" si="369"/>
        <v>211778.70440481001</v>
      </c>
      <c r="BE54" s="8">
        <f t="shared" si="369"/>
        <v>202644.78003279012</v>
      </c>
      <c r="BF54" s="8">
        <f t="shared" si="369"/>
        <v>196552.3478921018</v>
      </c>
      <c r="BG54" s="8">
        <f t="shared" si="369"/>
        <v>191007.65457186755</v>
      </c>
      <c r="BH54" s="8">
        <f t="shared" si="369"/>
        <v>209868.65236176466</v>
      </c>
      <c r="BI54" s="8">
        <f t="shared" si="369"/>
        <v>213438.41678086162</v>
      </c>
      <c r="BJ54" s="8">
        <f t="shared" si="369"/>
        <v>280841.42744857015</v>
      </c>
      <c r="BK54" s="8">
        <f t="shared" si="369"/>
        <v>306825.55128966528</v>
      </c>
      <c r="BL54" s="8">
        <f t="shared" si="369"/>
        <v>278493.19621899258</v>
      </c>
      <c r="BM54" s="8">
        <f t="shared" si="369"/>
        <v>231320.15201433847</v>
      </c>
      <c r="BN54" s="8">
        <f t="shared" si="369"/>
        <v>204469.54422282986</v>
      </c>
      <c r="BO54" s="8">
        <f t="shared" si="369"/>
        <v>181345.80761991287</v>
      </c>
      <c r="BP54" s="8">
        <f t="shared" ref="BP54:EA54" si="370">BP55+BP56</f>
        <v>177070.74795157823</v>
      </c>
      <c r="BQ54" s="8">
        <f t="shared" si="370"/>
        <v>178994.37870783906</v>
      </c>
      <c r="BR54" s="8">
        <f t="shared" si="370"/>
        <v>176133.51423054177</v>
      </c>
      <c r="BS54" s="8">
        <f t="shared" si="370"/>
        <v>186826.63793248241</v>
      </c>
      <c r="BT54" s="8">
        <f t="shared" si="370"/>
        <v>194925.30272859419</v>
      </c>
      <c r="BU54" s="8">
        <f t="shared" si="370"/>
        <v>209959.81205379002</v>
      </c>
      <c r="BV54" s="8">
        <f t="shared" si="370"/>
        <v>300964.14694444789</v>
      </c>
      <c r="BW54" s="8">
        <f t="shared" si="370"/>
        <v>288858.49966897175</v>
      </c>
      <c r="BX54" s="8">
        <f t="shared" si="370"/>
        <v>268103.65143009293</v>
      </c>
      <c r="BY54" s="8">
        <f t="shared" si="370"/>
        <v>240645.31372956192</v>
      </c>
      <c r="BZ54" s="8">
        <f t="shared" si="370"/>
        <v>196745.52065070404</v>
      </c>
      <c r="CA54" s="8">
        <f t="shared" si="370"/>
        <v>174732.89748168571</v>
      </c>
      <c r="CB54" s="8">
        <f t="shared" si="370"/>
        <v>182780.52954137904</v>
      </c>
      <c r="CC54" s="8">
        <f t="shared" si="370"/>
        <v>180737.6438262556</v>
      </c>
      <c r="CD54" s="8">
        <f t="shared" si="370"/>
        <v>190513.99582790263</v>
      </c>
      <c r="CE54" s="8">
        <f t="shared" si="370"/>
        <v>195740.00357829541</v>
      </c>
      <c r="CF54" s="8">
        <f t="shared" si="370"/>
        <v>185088.69373027014</v>
      </c>
      <c r="CG54" s="8">
        <f t="shared" si="370"/>
        <v>233335.01811510135</v>
      </c>
      <c r="CH54" s="8">
        <f t="shared" si="370"/>
        <v>238158.78675404776</v>
      </c>
      <c r="CI54" s="8">
        <f t="shared" si="370"/>
        <v>231476.77163058688</v>
      </c>
      <c r="CJ54" s="8">
        <f t="shared" si="370"/>
        <v>241119.48395149608</v>
      </c>
      <c r="CK54" s="8">
        <f t="shared" si="370"/>
        <v>192574.61332921626</v>
      </c>
      <c r="CL54" s="8">
        <f t="shared" si="370"/>
        <v>175525.62469747051</v>
      </c>
      <c r="CM54" s="8">
        <f t="shared" si="370"/>
        <v>178609.69552163704</v>
      </c>
      <c r="CN54" s="8">
        <f t="shared" si="370"/>
        <v>181630.30903156759</v>
      </c>
      <c r="CO54" s="8">
        <f t="shared" si="370"/>
        <v>145999.65180694079</v>
      </c>
      <c r="CP54" s="8">
        <f t="shared" si="370"/>
        <v>153123.71405914301</v>
      </c>
      <c r="CQ54" s="8">
        <f t="shared" si="370"/>
        <v>143289.94079766466</v>
      </c>
      <c r="CR54" s="8">
        <f t="shared" si="370"/>
        <v>176352.45038360913</v>
      </c>
      <c r="CS54" s="8">
        <f t="shared" si="370"/>
        <v>225693.91463125753</v>
      </c>
      <c r="CT54" s="8">
        <f t="shared" si="370"/>
        <v>204387.48974604509</v>
      </c>
      <c r="CU54" s="8">
        <f t="shared" si="370"/>
        <v>282356.38535415352</v>
      </c>
      <c r="CV54" s="8">
        <f t="shared" si="370"/>
        <v>273472.9232263515</v>
      </c>
      <c r="CW54" s="8">
        <f t="shared" si="370"/>
        <v>234260.89844712388</v>
      </c>
      <c r="CX54" s="8">
        <f t="shared" si="370"/>
        <v>189098.35717554818</v>
      </c>
      <c r="CY54" s="8">
        <f t="shared" si="370"/>
        <v>175157.66763450284</v>
      </c>
      <c r="CZ54" s="8">
        <f t="shared" si="370"/>
        <v>172918.39468811109</v>
      </c>
      <c r="DA54" s="8">
        <f t="shared" si="370"/>
        <v>205952.52304371825</v>
      </c>
      <c r="DB54" s="8">
        <f t="shared" si="370"/>
        <v>179934.00916052473</v>
      </c>
      <c r="DC54" s="8">
        <f t="shared" si="370"/>
        <v>182466.82377801675</v>
      </c>
      <c r="DD54" s="8">
        <f t="shared" si="370"/>
        <v>196544.62006559598</v>
      </c>
      <c r="DE54" s="8">
        <f t="shared" si="370"/>
        <v>230982.9831695944</v>
      </c>
      <c r="DF54" s="8">
        <f t="shared" si="370"/>
        <v>268573.10799016518</v>
      </c>
      <c r="DG54" s="8">
        <f t="shared" si="370"/>
        <v>281469.82025424531</v>
      </c>
      <c r="DH54" s="8">
        <f t="shared" si="370"/>
        <v>272805.53001379065</v>
      </c>
      <c r="DI54" s="8">
        <f t="shared" si="370"/>
        <v>224296.89342700902</v>
      </c>
      <c r="DJ54" s="8">
        <f t="shared" si="370"/>
        <v>212544.24621015915</v>
      </c>
      <c r="DK54" s="8">
        <f t="shared" si="370"/>
        <v>197839.806612099</v>
      </c>
      <c r="DL54" s="8">
        <f t="shared" si="370"/>
        <v>192633.88189425142</v>
      </c>
      <c r="DM54" s="8">
        <f t="shared" si="370"/>
        <v>191981.88754061493</v>
      </c>
      <c r="DN54" s="8">
        <f t="shared" si="370"/>
        <v>192805.42650121258</v>
      </c>
      <c r="DO54" s="8">
        <f t="shared" si="370"/>
        <v>212836.2965446602</v>
      </c>
      <c r="DP54" s="8">
        <f t="shared" si="370"/>
        <v>233409.29197024275</v>
      </c>
      <c r="DQ54" s="8">
        <f t="shared" si="370"/>
        <v>225690.20107596568</v>
      </c>
      <c r="DR54" s="8">
        <f t="shared" si="370"/>
        <v>260522.06263884919</v>
      </c>
      <c r="DS54" s="8">
        <f t="shared" si="370"/>
        <v>284309.33492093801</v>
      </c>
      <c r="DT54" s="8">
        <f t="shared" si="370"/>
        <v>292784.97340299294</v>
      </c>
      <c r="DU54" s="8">
        <f t="shared" si="370"/>
        <v>243279.10579299417</v>
      </c>
      <c r="DV54" s="8">
        <f t="shared" si="370"/>
        <v>218022.04724194729</v>
      </c>
      <c r="DW54" s="8">
        <f t="shared" si="370"/>
        <v>230254.98045661199</v>
      </c>
      <c r="DX54" s="8">
        <f t="shared" si="370"/>
        <v>229751.78419548832</v>
      </c>
      <c r="DY54" s="8">
        <f t="shared" si="370"/>
        <v>227463.23314814045</v>
      </c>
      <c r="DZ54" s="8">
        <f t="shared" si="370"/>
        <v>214130.20871860438</v>
      </c>
      <c r="EA54" s="8">
        <f t="shared" si="370"/>
        <v>236761.60444503426</v>
      </c>
      <c r="EB54" s="8">
        <f t="shared" ref="EB54:GF54" si="371">EB55+EB56</f>
        <v>221557.72330273149</v>
      </c>
      <c r="EC54" s="8">
        <f t="shared" si="371"/>
        <v>247318.46383099098</v>
      </c>
      <c r="ED54" s="8">
        <f t="shared" si="371"/>
        <v>286313.40628887119</v>
      </c>
      <c r="EE54" s="8">
        <f t="shared" si="371"/>
        <v>300948.34105906868</v>
      </c>
      <c r="EF54" s="8">
        <f t="shared" si="371"/>
        <v>286793.45861203899</v>
      </c>
      <c r="EG54" s="8">
        <f t="shared" si="371"/>
        <v>239293.18780648755</v>
      </c>
      <c r="EH54" s="8">
        <f t="shared" si="371"/>
        <v>220345.78486848745</v>
      </c>
      <c r="EI54" s="8">
        <f t="shared" si="371"/>
        <v>235900.63999871569</v>
      </c>
      <c r="EJ54" s="8">
        <f t="shared" si="371"/>
        <v>234493.79465626652</v>
      </c>
      <c r="EK54" s="8">
        <f t="shared" si="371"/>
        <v>220804.38331149533</v>
      </c>
      <c r="EL54" s="8">
        <f t="shared" si="371"/>
        <v>204181.71171649464</v>
      </c>
      <c r="EM54" s="8">
        <f t="shared" si="371"/>
        <v>200119.99187547958</v>
      </c>
      <c r="EN54" s="8">
        <f t="shared" si="371"/>
        <v>236537.7474719309</v>
      </c>
      <c r="EO54" s="8">
        <f t="shared" si="371"/>
        <v>220292.53529454392</v>
      </c>
      <c r="EP54" s="8">
        <f t="shared" si="371"/>
        <v>283024.87094607507</v>
      </c>
      <c r="EQ54" s="8">
        <f t="shared" si="371"/>
        <v>288563.69317310839</v>
      </c>
      <c r="ER54" s="8">
        <f t="shared" si="371"/>
        <v>279200.34883763548</v>
      </c>
      <c r="ES54" s="8">
        <f t="shared" si="371"/>
        <v>289428.3732849916</v>
      </c>
      <c r="ET54" s="8">
        <f t="shared" si="371"/>
        <v>236700.68351143299</v>
      </c>
      <c r="EU54" s="8">
        <f t="shared" si="371"/>
        <v>225564.27201981266</v>
      </c>
      <c r="EV54" s="8">
        <f t="shared" si="371"/>
        <v>218996.32466695952</v>
      </c>
      <c r="EW54" s="8">
        <f t="shared" si="371"/>
        <v>224081.44926268171</v>
      </c>
      <c r="EX54" s="8">
        <f t="shared" si="371"/>
        <v>210705.07195504798</v>
      </c>
      <c r="EY54" s="8">
        <f t="shared" si="371"/>
        <v>240470.80910734774</v>
      </c>
      <c r="EZ54" s="8">
        <f t="shared" si="371"/>
        <v>272243.68252363562</v>
      </c>
      <c r="FA54" s="8">
        <f t="shared" si="371"/>
        <v>251745.07592399372</v>
      </c>
      <c r="FB54" s="8">
        <f t="shared" si="371"/>
        <v>299359.01504116919</v>
      </c>
      <c r="FC54" s="8">
        <f t="shared" si="371"/>
        <v>361433.86787437036</v>
      </c>
      <c r="FD54" s="8">
        <f t="shared" si="371"/>
        <v>309883.84688320267</v>
      </c>
      <c r="FE54" s="8">
        <f t="shared" si="371"/>
        <v>244960.25219742762</v>
      </c>
      <c r="FF54" s="8">
        <f t="shared" si="371"/>
        <v>272010.5813386878</v>
      </c>
      <c r="FG54" s="8">
        <f t="shared" si="371"/>
        <v>238643.16575472601</v>
      </c>
      <c r="FH54" s="8">
        <f t="shared" si="371"/>
        <v>226316.9253767523</v>
      </c>
      <c r="FI54" s="8">
        <f t="shared" si="371"/>
        <v>264153.95453483908</v>
      </c>
      <c r="FJ54" s="8">
        <f t="shared" si="371"/>
        <v>250526.33336035287</v>
      </c>
      <c r="FK54" s="8">
        <f t="shared" si="371"/>
        <v>236678.0217279472</v>
      </c>
      <c r="FL54" s="8">
        <f t="shared" si="371"/>
        <v>334622.07614074828</v>
      </c>
      <c r="FM54" s="8">
        <f t="shared" si="371"/>
        <v>299422.57533589442</v>
      </c>
      <c r="FN54" s="150">
        <f t="shared" si="371"/>
        <v>332370.75611683849</v>
      </c>
      <c r="FO54" s="8">
        <f t="shared" si="371"/>
        <v>326007.99628309073</v>
      </c>
      <c r="FP54" s="8">
        <f t="shared" si="371"/>
        <v>318267.30661248264</v>
      </c>
      <c r="FQ54" s="150">
        <f t="shared" si="371"/>
        <v>343029.6270260734</v>
      </c>
      <c r="FR54" s="8">
        <f t="shared" si="371"/>
        <v>332340.72458343254</v>
      </c>
      <c r="FS54" s="8">
        <f t="shared" si="371"/>
        <v>301240.08844483946</v>
      </c>
      <c r="FT54" s="8">
        <f t="shared" si="371"/>
        <v>307764.97631372476</v>
      </c>
      <c r="FU54" s="8">
        <f t="shared" si="371"/>
        <v>292004.66568665416</v>
      </c>
      <c r="FV54" s="8">
        <f t="shared" si="371"/>
        <v>262256.06146292377</v>
      </c>
      <c r="FW54" s="8">
        <f t="shared" si="371"/>
        <v>340469.90557663178</v>
      </c>
      <c r="FX54" s="269">
        <f t="shared" si="371"/>
        <v>316620.84274671465</v>
      </c>
      <c r="FY54" s="294">
        <f t="shared" si="371"/>
        <v>341660.78093117935</v>
      </c>
      <c r="FZ54" s="294">
        <f t="shared" si="371"/>
        <v>397634.36999193276</v>
      </c>
      <c r="GA54" s="294">
        <f t="shared" si="371"/>
        <v>396058.75899081287</v>
      </c>
      <c r="GB54" s="294">
        <f t="shared" si="371"/>
        <v>384199.74032060383</v>
      </c>
      <c r="GC54" s="294">
        <f t="shared" si="371"/>
        <v>354031.68455063936</v>
      </c>
      <c r="GD54" s="294">
        <f t="shared" si="371"/>
        <v>314512.81628080038</v>
      </c>
      <c r="GE54" s="294">
        <f t="shared" si="371"/>
        <v>295107.09351763647</v>
      </c>
      <c r="GF54" s="294">
        <f t="shared" si="371"/>
        <v>299013.00942393969</v>
      </c>
      <c r="GG54" s="294">
        <f t="shared" ref="GG54:GH54" si="372">GG55+GG56</f>
        <v>295913.57539310434</v>
      </c>
      <c r="GH54" s="294">
        <f t="shared" si="372"/>
        <v>293270.94352104753</v>
      </c>
      <c r="GI54" s="294">
        <f t="shared" ref="GI54:GJ54" si="373">GI55+GI56</f>
        <v>294872.07068389893</v>
      </c>
      <c r="GJ54" s="294">
        <f t="shared" si="373"/>
        <v>310507.47567232361</v>
      </c>
      <c r="GK54" s="294">
        <f t="shared" ref="GK54" si="374">GK55+GK56</f>
        <v>341732.31450552563</v>
      </c>
    </row>
    <row r="55" spans="1:193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5">
        <v>283273.98192329012</v>
      </c>
      <c r="FO55" s="2">
        <v>266943.48015405849</v>
      </c>
      <c r="FP55" s="2">
        <v>254267.30661248264</v>
      </c>
      <c r="FQ55" s="315">
        <v>257255.43347768628</v>
      </c>
      <c r="FR55" s="2">
        <v>166940.72458343257</v>
      </c>
      <c r="FS55" s="2">
        <v>158498.15296096852</v>
      </c>
      <c r="FT55" s="2">
        <v>155798.30964705814</v>
      </c>
      <c r="FU55" s="2">
        <v>154553.05278342837</v>
      </c>
      <c r="FV55" s="2">
        <v>151385.09372098828</v>
      </c>
      <c r="FW55" s="2">
        <v>152503.23890996515</v>
      </c>
      <c r="FX55" s="299">
        <v>165479.59003826301</v>
      </c>
      <c r="FY55" s="295">
        <v>186099.61496762239</v>
      </c>
      <c r="FZ55" s="295">
        <v>216992.18659147507</v>
      </c>
      <c r="GA55" s="295">
        <v>234976.47706468467</v>
      </c>
      <c r="GB55" s="295">
        <v>223698.01520626937</v>
      </c>
      <c r="GC55" s="295">
        <v>189384.22707697947</v>
      </c>
      <c r="GD55" s="295">
        <v>163189.59159948718</v>
      </c>
      <c r="GE55" s="295">
        <v>152470.09451907058</v>
      </c>
      <c r="GF55" s="295">
        <v>154318.0204575127</v>
      </c>
      <c r="GG55" s="295">
        <v>151989.77701732557</v>
      </c>
      <c r="GH55" s="295">
        <v>150062.73446840589</v>
      </c>
      <c r="GI55" s="295">
        <v>149643.19904152749</v>
      </c>
      <c r="GJ55" s="295">
        <v>162032.19292819599</v>
      </c>
      <c r="GK55" s="295">
        <v>184565.19133452157</v>
      </c>
    </row>
    <row r="56" spans="1:193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5">
        <v>49096.774193548386</v>
      </c>
      <c r="FO56" s="2">
        <v>59064.516129032258</v>
      </c>
      <c r="FP56" s="2">
        <v>64000</v>
      </c>
      <c r="FQ56" s="315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99">
        <v>151141.25270845165</v>
      </c>
      <c r="FY56" s="295">
        <v>155561.16596355697</v>
      </c>
      <c r="FZ56" s="295">
        <v>180642.18340045772</v>
      </c>
      <c r="GA56" s="295">
        <v>161082.2819261282</v>
      </c>
      <c r="GB56" s="295">
        <v>160501.72511433446</v>
      </c>
      <c r="GC56" s="295">
        <v>164647.45747365989</v>
      </c>
      <c r="GD56" s="295">
        <v>151323.22468131324</v>
      </c>
      <c r="GE56" s="295">
        <v>142636.99899856589</v>
      </c>
      <c r="GF56" s="295">
        <v>144694.98896642699</v>
      </c>
      <c r="GG56" s="295">
        <v>143923.7983757788</v>
      </c>
      <c r="GH56" s="295">
        <v>143208.20905264164</v>
      </c>
      <c r="GI56" s="295">
        <v>145228.87164237144</v>
      </c>
      <c r="GJ56" s="295">
        <v>148475.28274412762</v>
      </c>
      <c r="GK56" s="295">
        <v>157167.12317100406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0"/>
      <c r="FO57" s="8"/>
      <c r="FP57" s="8"/>
      <c r="FQ57" s="150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6592</v>
      </c>
      <c r="FA58" s="8">
        <v>6993</v>
      </c>
      <c r="FB58" s="8">
        <v>5999</v>
      </c>
      <c r="FC58" s="8">
        <v>3221</v>
      </c>
      <c r="FD58" s="8">
        <v>3194</v>
      </c>
      <c r="FE58" s="8">
        <v>2564</v>
      </c>
      <c r="FF58" s="8">
        <v>2787</v>
      </c>
      <c r="FG58" s="8">
        <v>3508</v>
      </c>
      <c r="FH58" s="8">
        <v>4685</v>
      </c>
      <c r="FI58" s="8">
        <v>4983</v>
      </c>
      <c r="FJ58" s="8">
        <v>6441</v>
      </c>
      <c r="FK58" s="8">
        <v>7629</v>
      </c>
      <c r="FL58" s="8">
        <v>7169</v>
      </c>
      <c r="FM58" s="8">
        <v>7301</v>
      </c>
      <c r="FN58" s="150">
        <v>6108</v>
      </c>
      <c r="FO58" s="8">
        <v>5381</v>
      </c>
      <c r="FP58" s="8">
        <v>4273</v>
      </c>
      <c r="FQ58" s="150">
        <v>3625</v>
      </c>
      <c r="FR58" s="8">
        <v>3561</v>
      </c>
      <c r="FS58" s="8">
        <v>4048</v>
      </c>
      <c r="FT58" s="8">
        <v>4939</v>
      </c>
      <c r="FU58" s="8">
        <v>5556</v>
      </c>
      <c r="FV58" s="8">
        <v>8014</v>
      </c>
      <c r="FW58" s="8">
        <v>8056</v>
      </c>
      <c r="FX58" s="269">
        <v>8620</v>
      </c>
      <c r="FY58" s="294">
        <v>7719.9999999999991</v>
      </c>
      <c r="FZ58" s="294">
        <v>6426.0000000000009</v>
      </c>
      <c r="GA58" s="294">
        <v>5447.5528550425688</v>
      </c>
      <c r="GB58" s="294">
        <v>4310.2677878706427</v>
      </c>
      <c r="GC58" s="294">
        <v>4009.833495413221</v>
      </c>
      <c r="GD58" s="294">
        <v>4415.6587484891943</v>
      </c>
      <c r="GE58" s="294">
        <v>5388.0131854885103</v>
      </c>
      <c r="GF58" s="294">
        <v>5915.6884610511452</v>
      </c>
      <c r="GG58" s="294">
        <v>6731.2150695905439</v>
      </c>
      <c r="GH58" s="294">
        <v>7569.6759033739254</v>
      </c>
      <c r="GI58" s="294">
        <v>8551.7001092330411</v>
      </c>
      <c r="GJ58" s="294">
        <v>9251.2377242706607</v>
      </c>
      <c r="GK58" s="294">
        <v>9435.7790389733054</v>
      </c>
    </row>
    <row r="59" spans="1:193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24.21360135483657</v>
      </c>
      <c r="FA59" s="18">
        <v>27.778100422950516</v>
      </c>
      <c r="FB59" s="18">
        <v>20.039483358050838</v>
      </c>
      <c r="FC59" s="18">
        <v>8.9117271132974647</v>
      </c>
      <c r="FD59" s="18">
        <v>10.307087743117634</v>
      </c>
      <c r="FE59" s="18">
        <v>10.467004246605381</v>
      </c>
      <c r="FF59" s="18">
        <v>10.24592494263975</v>
      </c>
      <c r="FG59" s="18">
        <v>14.699771472213337</v>
      </c>
      <c r="FH59" s="18">
        <v>20.701058889876787</v>
      </c>
      <c r="FI59" s="18">
        <v>18.863999249130284</v>
      </c>
      <c r="FJ59" s="18">
        <v>25.709872146395778</v>
      </c>
      <c r="FK59" s="18">
        <v>32.233664724345459</v>
      </c>
      <c r="FL59" s="18">
        <v>21.424169267853639</v>
      </c>
      <c r="FM59" s="18">
        <v>24.383598971485984</v>
      </c>
      <c r="FN59" s="151">
        <v>18.377068041006748</v>
      </c>
      <c r="FO59" s="18">
        <v>16.505730108924631</v>
      </c>
      <c r="FP59" s="18">
        <v>13.42582134960767</v>
      </c>
      <c r="FQ59" s="151">
        <v>10.567600330698161</v>
      </c>
      <c r="FR59" s="18">
        <v>10.71490713171996</v>
      </c>
      <c r="FS59" s="18">
        <v>13.437786520704847</v>
      </c>
      <c r="FT59" s="18">
        <v>16.047959904850764</v>
      </c>
      <c r="FU59" s="18">
        <v>19.027093238167847</v>
      </c>
      <c r="FV59" s="18">
        <v>30.557920969666405</v>
      </c>
      <c r="FW59" s="18">
        <v>23.661415790497184</v>
      </c>
      <c r="FX59" s="300">
        <v>27.224992281685296</v>
      </c>
      <c r="FY59" s="296">
        <v>22.595511193762203</v>
      </c>
      <c r="FZ59" s="296">
        <v>16.160574852044032</v>
      </c>
      <c r="GA59" s="296">
        <v>13.754405707181776</v>
      </c>
      <c r="GB59" s="296">
        <v>11.218820148795119</v>
      </c>
      <c r="GC59" s="296">
        <v>11.326199519409595</v>
      </c>
      <c r="GD59" s="296">
        <v>14.039678257648005</v>
      </c>
      <c r="GE59" s="296">
        <v>18.257823359188439</v>
      </c>
      <c r="GF59" s="296">
        <v>19.784050441310068</v>
      </c>
      <c r="GG59" s="296">
        <v>22.747233075226468</v>
      </c>
      <c r="GH59" s="296">
        <v>25.811203157365171</v>
      </c>
      <c r="GI59" s="296">
        <v>29.001390634925244</v>
      </c>
      <c r="GJ59" s="296">
        <v>29.793929129208561</v>
      </c>
      <c r="GK59" s="296">
        <v>27.611608965416508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2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S61" s="86"/>
      <c r="ET61" s="184"/>
      <c r="EU61" s="184"/>
      <c r="EV61" s="184"/>
    </row>
    <row r="62" spans="1:193" x14ac:dyDescent="0.2">
      <c r="DQ62" s="6"/>
      <c r="ET62" s="184"/>
      <c r="EU62" s="184"/>
      <c r="EV62" s="184"/>
    </row>
    <row r="63" spans="1:193" x14ac:dyDescent="0.2">
      <c r="DQ63" s="30"/>
      <c r="ET63" s="184"/>
      <c r="EU63" s="184"/>
      <c r="EV63" s="184"/>
    </row>
    <row r="64" spans="1:193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L83"/>
  <sheetViews>
    <sheetView showGridLines="0" zoomScale="70" zoomScaleNormal="70" workbookViewId="0">
      <pane xSplit="2" ySplit="3" topLeftCell="FW4" activePane="bottomRight" state="frozen"/>
      <selection activeCell="A67" sqref="A67"/>
      <selection pane="topRight" activeCell="A67" sqref="A67"/>
      <selection pane="bottomLeft" activeCell="A67" sqref="A67"/>
      <selection pane="bottomRight" activeCell="FW1" sqref="FW1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3" width="11" style="276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6384" width="9.140625" style="1"/>
  </cols>
  <sheetData>
    <row r="1" spans="1:194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S1" s="250"/>
      <c r="FU1" s="250" t="s">
        <v>16</v>
      </c>
    </row>
    <row r="2" spans="1:194" ht="64.5" customHeight="1" x14ac:dyDescent="0.25">
      <c r="A2" s="108" t="s">
        <v>47</v>
      </c>
      <c r="B2" s="83"/>
      <c r="DG2" s="73" t="s">
        <v>66</v>
      </c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85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73" t="s">
        <v>66</v>
      </c>
      <c r="EA2" s="85" t="s">
        <v>66</v>
      </c>
      <c r="EB2" s="85" t="s">
        <v>66</v>
      </c>
      <c r="EC2" s="73" t="s">
        <v>66</v>
      </c>
      <c r="ED2" s="73" t="s">
        <v>66</v>
      </c>
      <c r="EE2" s="73"/>
      <c r="EF2" s="85"/>
      <c r="EG2" s="95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</row>
    <row r="4" spans="1:194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1">
        <f t="shared" si="2"/>
        <v>268758.77072851697</v>
      </c>
      <c r="EN4" s="141">
        <f t="shared" si="2"/>
        <v>348714.14584747801</v>
      </c>
      <c r="EO4" s="141">
        <f t="shared" si="2"/>
        <v>389557.81279795035</v>
      </c>
      <c r="EP4" s="141">
        <f t="shared" si="2"/>
        <v>461359.48237538512</v>
      </c>
      <c r="EQ4" s="141">
        <f t="shared" si="2"/>
        <v>493477.97292367008</v>
      </c>
      <c r="ER4" s="141">
        <f t="shared" si="2"/>
        <v>460861.80652123014</v>
      </c>
      <c r="ES4" s="141">
        <f t="shared" si="2"/>
        <v>324604.12229645246</v>
      </c>
      <c r="ET4" s="141">
        <f t="shared" si="2"/>
        <v>230296.4337688369</v>
      </c>
      <c r="EU4" s="141">
        <f t="shared" si="2"/>
        <v>191948.57703396917</v>
      </c>
      <c r="EV4" s="141">
        <f t="shared" si="2"/>
        <v>186430.7328414568</v>
      </c>
      <c r="EW4" s="141">
        <f t="shared" si="2"/>
        <v>185901.64503697443</v>
      </c>
      <c r="EX4" s="141">
        <f t="shared" si="2"/>
        <v>219187.3627127315</v>
      </c>
      <c r="EY4" s="141">
        <f t="shared" si="2"/>
        <v>246412.71968721421</v>
      </c>
      <c r="EZ4" s="141">
        <f t="shared" si="2"/>
        <v>352494.11169203924</v>
      </c>
      <c r="FA4" s="141">
        <f t="shared" si="2"/>
        <v>397886.4427535272</v>
      </c>
      <c r="FB4" s="141">
        <f t="shared" si="2"/>
        <v>440173.05385690782</v>
      </c>
      <c r="FC4" s="141">
        <f t="shared" si="2"/>
        <v>526646.3052981291</v>
      </c>
      <c r="FD4" s="141">
        <f t="shared" si="2"/>
        <v>439984.1946210984</v>
      </c>
      <c r="FE4" s="141">
        <f t="shared" si="2"/>
        <v>326953.33258353703</v>
      </c>
      <c r="FF4" s="141">
        <f t="shared" si="2"/>
        <v>289139.77208305901</v>
      </c>
      <c r="FG4" s="141">
        <f t="shared" ref="FG4:FH4" si="3">FG9+FG14</f>
        <v>186529.36026204366</v>
      </c>
      <c r="FH4" s="141">
        <f t="shared" si="3"/>
        <v>247478.44259508839</v>
      </c>
      <c r="FI4" s="141">
        <f t="shared" ref="FI4:FJ4" si="4">FI9+FI14</f>
        <v>200261.2842200204</v>
      </c>
      <c r="FJ4" s="141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497842.42437450506</v>
      </c>
      <c r="FP4" s="30">
        <f t="shared" si="7"/>
        <v>488417.95109279611</v>
      </c>
      <c r="FQ4" s="141">
        <f t="shared" ref="FQ4:FR4" si="8">FQ9+FQ14</f>
        <v>290202.55269094527</v>
      </c>
      <c r="FR4" s="30">
        <f t="shared" si="8"/>
        <v>188055.4518707472</v>
      </c>
      <c r="FS4" s="30">
        <f t="shared" ref="FS4:FT4" si="9">FS9+FS14</f>
        <v>187498.31553892439</v>
      </c>
      <c r="FT4" s="30">
        <f t="shared" si="9"/>
        <v>162304.12877944706</v>
      </c>
      <c r="FU4" s="30">
        <f t="shared" ref="FU4:FV4" si="10">FU9+FU14</f>
        <v>176496.52539061339</v>
      </c>
      <c r="FV4" s="30">
        <f t="shared" si="10"/>
        <v>233415.83162624255</v>
      </c>
      <c r="FW4" s="30">
        <f t="shared" ref="FW4:FX4" si="11">FW9+FW14</f>
        <v>238377.82943827609</v>
      </c>
      <c r="FX4" s="30">
        <f t="shared" si="11"/>
        <v>318654.86697237531</v>
      </c>
      <c r="FY4" s="254">
        <f t="shared" ref="FY4:GA4" si="12">FY9+FY14</f>
        <v>342351.65014743496</v>
      </c>
      <c r="FZ4" s="278">
        <f t="shared" ref="FZ4" si="13">FZ9+FZ14</f>
        <v>384725.7455090583</v>
      </c>
      <c r="GA4" s="278">
        <f t="shared" si="12"/>
        <v>406413.75670705299</v>
      </c>
      <c r="GB4" s="278">
        <f t="shared" ref="GB4:GC4" si="14">GB9+GB14</f>
        <v>379967.71774224774</v>
      </c>
      <c r="GC4" s="278">
        <f t="shared" si="14"/>
        <v>265821.64367085294</v>
      </c>
      <c r="GD4" s="278">
        <f t="shared" ref="GD4:GE4" si="15">GD9+GD14</f>
        <v>189782.54971860858</v>
      </c>
      <c r="GE4" s="278">
        <f t="shared" si="15"/>
        <v>158391.23222651819</v>
      </c>
      <c r="GF4" s="278">
        <f t="shared" ref="GF4" si="16">GF9+GF14</f>
        <v>158505.77915137191</v>
      </c>
      <c r="GG4" s="278">
        <f t="shared" ref="GG4:GH4" si="17">GG9+GG14</f>
        <v>170980.66189536019</v>
      </c>
      <c r="GH4" s="278">
        <f t="shared" si="17"/>
        <v>201819.11901748655</v>
      </c>
      <c r="GI4" s="278">
        <f t="shared" ref="GI4" si="18">GI9+GI14</f>
        <v>232138.17601734007</v>
      </c>
      <c r="GJ4" s="278">
        <f t="shared" ref="GJ4:GK4" si="19">GJ9+GJ14</f>
        <v>308608.39234898315</v>
      </c>
      <c r="GK4" s="278">
        <f t="shared" si="19"/>
        <v>339357.05536650005</v>
      </c>
      <c r="GL4" s="278">
        <f t="shared" ref="GL4" si="20">GL9+GL14</f>
        <v>387235.05821477924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1">P4-D4</f>
        <v>-6156.648317957297</v>
      </c>
      <c r="Q5" s="30">
        <f t="shared" si="21"/>
        <v>-36087.005982189963</v>
      </c>
      <c r="R5" s="30">
        <f t="shared" si="21"/>
        <v>6924.3492490040662</v>
      </c>
      <c r="S5" s="30">
        <f t="shared" si="21"/>
        <v>-50557.885624365765</v>
      </c>
      <c r="T5" s="30">
        <f t="shared" si="21"/>
        <v>-26127.041340014723</v>
      </c>
      <c r="U5" s="30">
        <f t="shared" si="21"/>
        <v>-19799.041631582426</v>
      </c>
      <c r="V5" s="30">
        <f t="shared" si="21"/>
        <v>-29267.661429097265</v>
      </c>
      <c r="W5" s="30">
        <f t="shared" si="21"/>
        <v>-5178.5914961231174</v>
      </c>
      <c r="X5" s="30">
        <f t="shared" si="21"/>
        <v>66955.462041132152</v>
      </c>
      <c r="Y5" s="30">
        <f t="shared" si="21"/>
        <v>24269.286562797788</v>
      </c>
      <c r="Z5" s="30">
        <f t="shared" si="21"/>
        <v>-107961.04040852893</v>
      </c>
      <c r="AA5" s="30">
        <f t="shared" si="21"/>
        <v>148671.2927222671</v>
      </c>
      <c r="AB5" s="30">
        <f t="shared" si="21"/>
        <v>161997.74386900669</v>
      </c>
      <c r="AC5" s="30">
        <f t="shared" si="21"/>
        <v>28318.231759350165</v>
      </c>
      <c r="AD5" s="30">
        <f t="shared" si="21"/>
        <v>44107.78188948569</v>
      </c>
      <c r="AE5" s="30">
        <f t="shared" si="21"/>
        <v>-13134.686488229432</v>
      </c>
      <c r="AF5" s="30">
        <f t="shared" si="21"/>
        <v>4941.3532069610083</v>
      </c>
      <c r="AG5" s="30">
        <f t="shared" si="21"/>
        <v>12962.761842044274</v>
      </c>
      <c r="AH5" s="30">
        <f t="shared" si="21"/>
        <v>35092.11545155599</v>
      </c>
      <c r="AI5" s="30">
        <f t="shared" si="21"/>
        <v>-47359.668382557982</v>
      </c>
      <c r="AJ5" s="30">
        <f t="shared" si="21"/>
        <v>-45392.437639592215</v>
      </c>
      <c r="AK5" s="30">
        <f t="shared" si="21"/>
        <v>3106.1374556028168</v>
      </c>
      <c r="AL5" s="30">
        <f t="shared" si="21"/>
        <v>-25585.28260598192</v>
      </c>
      <c r="AM5" s="30">
        <f t="shared" si="21"/>
        <v>-8960.5729046529159</v>
      </c>
      <c r="AN5" s="30">
        <f t="shared" si="21"/>
        <v>-137248.18657497282</v>
      </c>
      <c r="AO5" s="30">
        <f t="shared" si="21"/>
        <v>-27621.30741151952</v>
      </c>
      <c r="AP5" s="30">
        <f t="shared" si="21"/>
        <v>-23525.752024737187</v>
      </c>
      <c r="AQ5" s="30">
        <f t="shared" si="21"/>
        <v>-5566.5179887627892</v>
      </c>
      <c r="AR5" s="30">
        <f t="shared" si="21"/>
        <v>-1779.804015004047</v>
      </c>
      <c r="AS5" s="30">
        <f t="shared" si="21"/>
        <v>-12402.97559444909</v>
      </c>
      <c r="AT5" s="30">
        <f t="shared" si="21"/>
        <v>-32034.482884404162</v>
      </c>
      <c r="AU5" s="30">
        <f t="shared" si="21"/>
        <v>-44625.239358537161</v>
      </c>
      <c r="AV5" s="30">
        <f t="shared" si="21"/>
        <v>41590.059230175626</v>
      </c>
      <c r="AW5" s="30">
        <f t="shared" si="21"/>
        <v>19366.970014200837</v>
      </c>
      <c r="AX5" s="30">
        <f t="shared" si="21"/>
        <v>19140.134767460928</v>
      </c>
      <c r="AY5" s="30">
        <f t="shared" si="21"/>
        <v>-47171.997101164248</v>
      </c>
      <c r="AZ5" s="30">
        <f t="shared" si="21"/>
        <v>-141378.9697571235</v>
      </c>
      <c r="BA5" s="30">
        <f t="shared" si="21"/>
        <v>-19712.15538547124</v>
      </c>
      <c r="BB5" s="30">
        <f t="shared" si="21"/>
        <v>14879.860428244603</v>
      </c>
      <c r="BC5" s="30">
        <f t="shared" si="21"/>
        <v>11589.819187433954</v>
      </c>
      <c r="BD5" s="30">
        <f t="shared" si="21"/>
        <v>-26166.438590424659</v>
      </c>
      <c r="BE5" s="30">
        <f t="shared" si="21"/>
        <v>-41252.136863325431</v>
      </c>
      <c r="BF5" s="30">
        <f t="shared" si="21"/>
        <v>14259.352162615687</v>
      </c>
      <c r="BG5" s="30">
        <f t="shared" si="21"/>
        <v>64350.042375894816</v>
      </c>
      <c r="BH5" s="30">
        <f t="shared" si="21"/>
        <v>42854.815498326556</v>
      </c>
      <c r="BI5" s="30">
        <f t="shared" si="21"/>
        <v>161196.12404729216</v>
      </c>
      <c r="BJ5" s="30">
        <f t="shared" si="21"/>
        <v>80661.96634091984</v>
      </c>
      <c r="BK5" s="30">
        <f t="shared" si="21"/>
        <v>873.10176465823315</v>
      </c>
      <c r="BL5" s="30">
        <f t="shared" si="21"/>
        <v>119239.58375143417</v>
      </c>
      <c r="BM5" s="30">
        <f t="shared" si="21"/>
        <v>-18020.325546130596</v>
      </c>
      <c r="BN5" s="30">
        <f t="shared" si="21"/>
        <v>-72920.50098740909</v>
      </c>
      <c r="BO5" s="30">
        <f t="shared" si="21"/>
        <v>-10472.661400687124</v>
      </c>
      <c r="BP5" s="30">
        <f t="shared" si="21"/>
        <v>39879.630817621015</v>
      </c>
      <c r="BQ5" s="30">
        <f t="shared" si="21"/>
        <v>54656.74422095847</v>
      </c>
      <c r="BR5" s="30">
        <f t="shared" si="21"/>
        <v>-13785.665023411391</v>
      </c>
      <c r="BS5" s="30">
        <f t="shared" si="21"/>
        <v>-21936.219684202981</v>
      </c>
      <c r="BT5" s="30">
        <f t="shared" si="21"/>
        <v>-130161.59227103309</v>
      </c>
      <c r="BU5" s="30">
        <f t="shared" si="21"/>
        <v>-242028.56006512721</v>
      </c>
      <c r="BV5" s="30">
        <f t="shared" si="21"/>
        <v>21779.032891067094</v>
      </c>
      <c r="BW5" s="30">
        <f t="shared" si="21"/>
        <v>21570.292693606287</v>
      </c>
      <c r="BX5" s="30">
        <f t="shared" si="21"/>
        <v>27900.496559481253</v>
      </c>
      <c r="BY5" s="30">
        <f t="shared" si="21"/>
        <v>15503.136232892575</v>
      </c>
      <c r="BZ5" s="30">
        <f t="shared" si="21"/>
        <v>73205.659231388796</v>
      </c>
      <c r="CA5" s="30">
        <f t="shared" si="21"/>
        <v>20244.133607166033</v>
      </c>
      <c r="CB5" s="30">
        <f t="shared" ref="CB5:ED5" si="22">CB4-BP4</f>
        <v>-29494.169736954267</v>
      </c>
      <c r="CC5" s="30">
        <f t="shared" si="22"/>
        <v>-56819.898041177104</v>
      </c>
      <c r="CD5" s="30">
        <f t="shared" si="22"/>
        <v>-33354.483381286671</v>
      </c>
      <c r="CE5" s="30">
        <f t="shared" si="22"/>
        <v>-6482.4914032500819</v>
      </c>
      <c r="CF5" s="30">
        <f t="shared" si="22"/>
        <v>-6135.8170652156114</v>
      </c>
      <c r="CG5" s="30">
        <f t="shared" si="22"/>
        <v>6840.1927931349492</v>
      </c>
      <c r="CH5" s="30">
        <f t="shared" si="22"/>
        <v>-134690.83386229334</v>
      </c>
      <c r="CI5" s="30">
        <f t="shared" si="22"/>
        <v>-137302.85117465403</v>
      </c>
      <c r="CJ5" s="30">
        <f t="shared" si="22"/>
        <v>-121555.87304900482</v>
      </c>
      <c r="CK5" s="30">
        <f t="shared" si="22"/>
        <v>-119998.63118211023</v>
      </c>
      <c r="CL5" s="30">
        <f t="shared" si="22"/>
        <v>-69152.037842724007</v>
      </c>
      <c r="CM5" s="30">
        <f t="shared" si="22"/>
        <v>-30170.267270239914</v>
      </c>
      <c r="CN5" s="30">
        <f t="shared" si="22"/>
        <v>-10639.919262530049</v>
      </c>
      <c r="CO5" s="30">
        <f t="shared" si="22"/>
        <v>36573.734245056636</v>
      </c>
      <c r="CP5" s="30">
        <f t="shared" si="22"/>
        <v>37042.613750347489</v>
      </c>
      <c r="CQ5" s="30">
        <f t="shared" si="22"/>
        <v>-19018.089589906129</v>
      </c>
      <c r="CR5" s="30">
        <f t="shared" si="22"/>
        <v>-16752.492007761903</v>
      </c>
      <c r="CS5" s="30">
        <f t="shared" si="22"/>
        <v>-14094.934882408706</v>
      </c>
      <c r="CT5" s="30">
        <f t="shared" si="22"/>
        <v>15854.972698589554</v>
      </c>
      <c r="CU5" s="30">
        <f t="shared" si="22"/>
        <v>116887.08707585075</v>
      </c>
      <c r="CV5" s="30">
        <f t="shared" si="22"/>
        <v>40223.491440716665</v>
      </c>
      <c r="CW5" s="30">
        <f t="shared" si="22"/>
        <v>112461.38455899234</v>
      </c>
      <c r="CX5" s="30">
        <f t="shared" si="22"/>
        <v>31420.223631472647</v>
      </c>
      <c r="CY5" s="30">
        <f t="shared" si="22"/>
        <v>-11254.133507796796</v>
      </c>
      <c r="CZ5" s="30">
        <f t="shared" si="22"/>
        <v>13442.624006350699</v>
      </c>
      <c r="DA5" s="30">
        <f t="shared" si="22"/>
        <v>8271.5107558862073</v>
      </c>
      <c r="DB5" s="30">
        <f t="shared" si="22"/>
        <v>-52787.718284234405</v>
      </c>
      <c r="DC5" s="30">
        <f t="shared" si="22"/>
        <v>-15867.590526721469</v>
      </c>
      <c r="DD5" s="30">
        <f t="shared" si="22"/>
        <v>66482.649321218603</v>
      </c>
      <c r="DE5" s="30">
        <f t="shared" si="22"/>
        <v>107883.84116408671</v>
      </c>
      <c r="DF5" s="30">
        <f t="shared" si="22"/>
        <v>38476.735641435545</v>
      </c>
      <c r="DG5" s="30">
        <f t="shared" si="22"/>
        <v>-7230.0626325337798</v>
      </c>
      <c r="DH5" s="30">
        <f t="shared" si="22"/>
        <v>38663.068190062593</v>
      </c>
      <c r="DI5" s="30">
        <f t="shared" si="22"/>
        <v>-3699.5603550642845</v>
      </c>
      <c r="DJ5" s="30">
        <f t="shared" si="22"/>
        <v>23180.04423386266</v>
      </c>
      <c r="DK5" s="30">
        <f t="shared" si="22"/>
        <v>40930.308672329207</v>
      </c>
      <c r="DL5" s="30">
        <f t="shared" si="22"/>
        <v>21100.191736769426</v>
      </c>
      <c r="DM5" s="30">
        <f t="shared" si="22"/>
        <v>7027.1968789726379</v>
      </c>
      <c r="DN5" s="30">
        <f t="shared" si="22"/>
        <v>65923.199836741638</v>
      </c>
      <c r="DO5" s="30">
        <f t="shared" si="22"/>
        <v>54257.206929253123</v>
      </c>
      <c r="DP5" s="30">
        <f t="shared" si="22"/>
        <v>35883.066140247684</v>
      </c>
      <c r="DQ5" s="30">
        <f t="shared" si="22"/>
        <v>-19232.62015064049</v>
      </c>
      <c r="DR5" s="30">
        <f t="shared" si="22"/>
        <v>2106.5183350712759</v>
      </c>
      <c r="DS5" s="30">
        <f t="shared" si="22"/>
        <v>-21316.052539943717</v>
      </c>
      <c r="DT5" s="30">
        <f t="shared" si="22"/>
        <v>-18305.02674471389</v>
      </c>
      <c r="DU5" s="30">
        <f t="shared" si="22"/>
        <v>-16499.890159930743</v>
      </c>
      <c r="DV5" s="30">
        <f t="shared" si="22"/>
        <v>-21633.410038063041</v>
      </c>
      <c r="DW5" s="30">
        <f t="shared" si="22"/>
        <v>-23672.08521062613</v>
      </c>
      <c r="DX5" s="30">
        <f t="shared" si="22"/>
        <v>-22679.737342255801</v>
      </c>
      <c r="DY5" s="30">
        <f t="shared" si="22"/>
        <v>-24785.185163011105</v>
      </c>
      <c r="DZ5" s="30">
        <f t="shared" si="22"/>
        <v>-33867.851319042966</v>
      </c>
      <c r="EA5" s="30">
        <f t="shared" si="22"/>
        <v>-43746.132611063047</v>
      </c>
      <c r="EB5" s="30">
        <f t="shared" si="22"/>
        <v>-63965.875424788683</v>
      </c>
      <c r="EC5" s="30">
        <f t="shared" si="22"/>
        <v>-47651.591432294867</v>
      </c>
      <c r="ED5" s="30">
        <f t="shared" si="22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3">EH4-DV4</f>
        <v>10388.92637902408</v>
      </c>
      <c r="EI5" s="30">
        <f t="shared" si="23"/>
        <v>14739.968059533625</v>
      </c>
      <c r="EJ5" s="30">
        <f t="shared" si="23"/>
        <v>12321.166453129292</v>
      </c>
      <c r="EK5" s="30">
        <f t="shared" si="23"/>
        <v>12686.289118056186</v>
      </c>
      <c r="EL5" s="30">
        <f t="shared" si="23"/>
        <v>19829.22546278371</v>
      </c>
      <c r="EM5" s="141">
        <f t="shared" si="23"/>
        <v>28915.270079875743</v>
      </c>
      <c r="EN5" s="141">
        <f t="shared" si="23"/>
        <v>36073.505764910602</v>
      </c>
      <c r="EO5" s="141">
        <f t="shared" si="23"/>
        <v>30512.471598015807</v>
      </c>
      <c r="EP5" s="141">
        <f t="shared" si="23"/>
        <v>20424.23538088426</v>
      </c>
      <c r="EQ5" s="141">
        <f t="shared" si="23"/>
        <v>-451.61290322581772</v>
      </c>
      <c r="ER5" s="141">
        <f t="shared" si="23"/>
        <v>-608.37438423646381</v>
      </c>
      <c r="ES5" s="141">
        <f t="shared" si="23"/>
        <v>4354.8387096773949</v>
      </c>
      <c r="ET5" s="141">
        <f t="shared" si="23"/>
        <v>2233.333333333343</v>
      </c>
      <c r="EU5" s="141">
        <f t="shared" si="23"/>
        <v>-1548.3870967742114</v>
      </c>
      <c r="EV5" s="141">
        <f t="shared" si="23"/>
        <v>-4075.3504244787036</v>
      </c>
      <c r="EW5" s="141">
        <f t="shared" si="23"/>
        <v>-19059.947376947501</v>
      </c>
      <c r="EX5" s="141">
        <f t="shared" si="23"/>
        <v>-18659.731077848934</v>
      </c>
      <c r="EY5" s="141">
        <f t="shared" si="23"/>
        <v>-22346.051041302766</v>
      </c>
      <c r="EZ5" s="141">
        <f t="shared" si="23"/>
        <v>3779.9658445612295</v>
      </c>
      <c r="FA5" s="141">
        <f t="shared" si="23"/>
        <v>8328.6299555768492</v>
      </c>
      <c r="FB5" s="141">
        <f t="shared" si="23"/>
        <v>-21186.428518477303</v>
      </c>
      <c r="FC5" s="141">
        <f t="shared" si="23"/>
        <v>33168.332374459016</v>
      </c>
      <c r="FD5" s="141">
        <f t="shared" si="23"/>
        <v>-20877.611900131742</v>
      </c>
      <c r="FE5" s="141">
        <f t="shared" si="23"/>
        <v>2349.2102870845702</v>
      </c>
      <c r="FF5" s="141">
        <f t="shared" si="23"/>
        <v>58843.338314222114</v>
      </c>
      <c r="FG5" s="141">
        <f t="shared" si="23"/>
        <v>-5419.2167719255085</v>
      </c>
      <c r="FH5" s="141">
        <f t="shared" si="23"/>
        <v>61047.709753631585</v>
      </c>
      <c r="FI5" s="141">
        <f t="shared" si="23"/>
        <v>14359.639183045976</v>
      </c>
      <c r="FJ5" s="141">
        <f t="shared" si="23"/>
        <v>14354.816330561851</v>
      </c>
      <c r="FK5" s="30">
        <f t="shared" si="23"/>
        <v>7647.6125170535233</v>
      </c>
      <c r="FL5" s="30">
        <f t="shared" si="23"/>
        <v>-5977.237135833886</v>
      </c>
      <c r="FM5" s="30">
        <f t="shared" si="23"/>
        <v>-3024.6483928132802</v>
      </c>
      <c r="FN5" s="30">
        <f t="shared" ref="FN5:GI5" si="24">FN4-FB4</f>
        <v>13022.742757582979</v>
      </c>
      <c r="FO5" s="30">
        <f t="shared" ref="FO5:FZ5" si="25">FO4-FC4</f>
        <v>-28803.880923624034</v>
      </c>
      <c r="FP5" s="30">
        <f t="shared" si="24"/>
        <v>48433.756471697707</v>
      </c>
      <c r="FQ5" s="141">
        <f t="shared" si="24"/>
        <v>-36750.77989259176</v>
      </c>
      <c r="FR5" s="30">
        <f t="shared" si="24"/>
        <v>-101084.32021231181</v>
      </c>
      <c r="FS5" s="30">
        <f t="shared" si="24"/>
        <v>968.95527688073344</v>
      </c>
      <c r="FT5" s="30">
        <f t="shared" si="24"/>
        <v>-85174.313815641333</v>
      </c>
      <c r="FU5" s="30">
        <f t="shared" si="24"/>
        <v>-23764.758829407016</v>
      </c>
      <c r="FV5" s="30">
        <f t="shared" si="24"/>
        <v>-126.34741705079796</v>
      </c>
      <c r="FW5" s="30">
        <f t="shared" si="24"/>
        <v>-15682.502765991638</v>
      </c>
      <c r="FX5" s="30">
        <f t="shared" si="24"/>
        <v>-27862.00758383004</v>
      </c>
      <c r="FY5" s="254">
        <f t="shared" si="24"/>
        <v>-52510.144213278953</v>
      </c>
      <c r="FZ5" s="278">
        <f t="shared" si="25"/>
        <v>-68470.051105432503</v>
      </c>
      <c r="GA5" s="278">
        <f t="shared" si="24"/>
        <v>-91428.667667452071</v>
      </c>
      <c r="GB5" s="278">
        <f t="shared" si="24"/>
        <v>-108450.23335054837</v>
      </c>
      <c r="GC5" s="278">
        <f t="shared" si="24"/>
        <v>-24380.909020092338</v>
      </c>
      <c r="GD5" s="278">
        <f t="shared" si="24"/>
        <v>1727.0978478613833</v>
      </c>
      <c r="GE5" s="278">
        <f t="shared" si="24"/>
        <v>-29107.083312406205</v>
      </c>
      <c r="GF5" s="278">
        <f t="shared" si="24"/>
        <v>-3798.3496280751424</v>
      </c>
      <c r="GG5" s="278">
        <f t="shared" si="24"/>
        <v>-5515.8634952532011</v>
      </c>
      <c r="GH5" s="278">
        <f t="shared" si="24"/>
        <v>-31596.712608756003</v>
      </c>
      <c r="GI5" s="278">
        <f t="shared" si="24"/>
        <v>-6239.6534209360252</v>
      </c>
      <c r="GJ5" s="278">
        <f t="shared" ref="GJ5:GL5" si="26">GJ4-FX4</f>
        <v>-10046.474623392161</v>
      </c>
      <c r="GK5" s="278">
        <f t="shared" ref="GK5" si="27">GK4-FY4</f>
        <v>-2994.5947809349163</v>
      </c>
      <c r="GL5" s="278">
        <f t="shared" si="26"/>
        <v>2509.3127057209495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28">BL4-AVERAGE(D4,P4,AB4,AN4,AZ4)</f>
        <v>-12644.736115237174</v>
      </c>
      <c r="BM6" s="30">
        <f t="shared" si="28"/>
        <v>-46252.942794117203</v>
      </c>
      <c r="BN6" s="30">
        <f t="shared" si="28"/>
        <v>-56104.081254060613</v>
      </c>
      <c r="BO6" s="30">
        <f t="shared" si="28"/>
        <v>-19906.168564162566</v>
      </c>
      <c r="BP6" s="30">
        <f t="shared" si="28"/>
        <v>14629.730551060347</v>
      </c>
      <c r="BQ6" s="30">
        <f t="shared" si="28"/>
        <v>15438.545784129907</v>
      </c>
      <c r="BR6" s="30">
        <f t="shared" si="28"/>
        <v>-13415.559129158413</v>
      </c>
      <c r="BS6" s="30">
        <f t="shared" si="28"/>
        <v>-17210.915050857293</v>
      </c>
      <c r="BT6" s="30">
        <f t="shared" si="28"/>
        <v>-75689.586981876928</v>
      </c>
      <c r="BU6" s="30">
        <f t="shared" si="28"/>
        <v>-95355.166523972293</v>
      </c>
      <c r="BV6" s="30">
        <f t="shared" si="28"/>
        <v>65966.365700180992</v>
      </c>
      <c r="BW6" s="30">
        <f t="shared" si="28"/>
        <v>20115.605227226508</v>
      </c>
      <c r="BX6" s="30">
        <f t="shared" si="28"/>
        <v>15965.055850166711</v>
      </c>
      <c r="BY6" s="30">
        <f t="shared" si="28"/>
        <v>-16125.294048032432</v>
      </c>
      <c r="BZ6" s="30">
        <f t="shared" si="28"/>
        <v>23208.43026641052</v>
      </c>
      <c r="CA6" s="30">
        <f t="shared" si="28"/>
        <v>13966.351505925675</v>
      </c>
      <c r="CB6" s="30">
        <f t="shared" si="28"/>
        <v>-13013.979201721668</v>
      </c>
      <c r="CC6" s="30">
        <f t="shared" si="28"/>
        <v>-40214.422651776345</v>
      </c>
      <c r="CD6" s="30">
        <f t="shared" si="28"/>
        <v>-41622.774165896815</v>
      </c>
      <c r="CE6" s="30">
        <f t="shared" si="28"/>
        <v>-12743.471145001997</v>
      </c>
      <c r="CF6" s="30">
        <f t="shared" si="28"/>
        <v>-76994.665418894321</v>
      </c>
      <c r="CG6" s="30">
        <f t="shared" si="28"/>
        <v>-81696.965333790635</v>
      </c>
      <c r="CH6" s="30">
        <f t="shared" si="28"/>
        <v>-66331.430359099875</v>
      </c>
      <c r="CI6" s="30">
        <f t="shared" si="28"/>
        <v>-140183.66938237025</v>
      </c>
      <c r="CJ6" s="30">
        <f t="shared" si="28"/>
        <v>-111692.95076840324</v>
      </c>
      <c r="CK6" s="30">
        <f t="shared" si="28"/>
        <v>-131817.44115996693</v>
      </c>
      <c r="CL6" s="30">
        <f t="shared" si="28"/>
        <v>-53093.017283708003</v>
      </c>
      <c r="CM6" s="30">
        <f t="shared" si="28"/>
        <v>-16735.93314769835</v>
      </c>
      <c r="CN6" s="30">
        <f t="shared" si="28"/>
        <v>-21130.012800691533</v>
      </c>
      <c r="CO6" s="30">
        <f t="shared" si="28"/>
        <v>4930.4124804700259</v>
      </c>
      <c r="CP6" s="30">
        <f t="shared" si="28"/>
        <v>1384.4723194367834</v>
      </c>
      <c r="CQ6" s="30">
        <f t="shared" si="28"/>
        <v>-20550.845444377483</v>
      </c>
      <c r="CR6" s="30">
        <f t="shared" si="28"/>
        <v>-74298.162977188476</v>
      </c>
      <c r="CS6" s="30">
        <f t="shared" si="28"/>
        <v>-85488.073065220029</v>
      </c>
      <c r="CT6" s="30">
        <f t="shared" si="28"/>
        <v>-42737.461166744702</v>
      </c>
      <c r="CU6" s="30">
        <f t="shared" si="28"/>
        <v>10901.8230379218</v>
      </c>
      <c r="CV6" s="30">
        <f t="shared" si="28"/>
        <v>-20860.869513649493</v>
      </c>
      <c r="CW6" s="30">
        <f t="shared" si="28"/>
        <v>14613.800057493208</v>
      </c>
      <c r="CX6" s="30">
        <f t="shared" si="28"/>
        <v>-6170.2394131879846</v>
      </c>
      <c r="CY6" s="30">
        <f t="shared" si="28"/>
        <v>-25114.967882477184</v>
      </c>
      <c r="CZ6" s="30">
        <f t="shared" si="28"/>
        <v>-2047.248636882432</v>
      </c>
      <c r="DA6" s="30">
        <f t="shared" si="28"/>
        <v>17050.829642943572</v>
      </c>
      <c r="DB6" s="30">
        <f t="shared" si="28"/>
        <v>-45828.712889569841</v>
      </c>
      <c r="DC6" s="30">
        <f t="shared" si="28"/>
        <v>-30876.036439098651</v>
      </c>
      <c r="DD6" s="30">
        <f t="shared" si="28"/>
        <v>5905.4916671317769</v>
      </c>
      <c r="DE6" s="30">
        <f t="shared" si="28"/>
        <v>36139.809717448312</v>
      </c>
      <c r="DF6" s="30">
        <f t="shared" si="28"/>
        <v>-4809.7800924579496</v>
      </c>
      <c r="DG6" s="30">
        <f t="shared" si="28"/>
        <v>12700.633753728645</v>
      </c>
      <c r="DH6" s="30">
        <f t="shared" si="28"/>
        <v>32916.452887312334</v>
      </c>
      <c r="DI6" s="30">
        <f t="shared" si="28"/>
        <v>16867.557966794353</v>
      </c>
      <c r="DJ6" s="30">
        <f t="shared" si="28"/>
        <v>21523.163928480091</v>
      </c>
      <c r="DK6" s="30">
        <f t="shared" si="28"/>
        <v>19827.962666676816</v>
      </c>
      <c r="DL6" s="30">
        <f t="shared" si="28"/>
        <v>21648.597653074452</v>
      </c>
      <c r="DM6" s="30">
        <f t="shared" si="28"/>
        <v>23792.03565843642</v>
      </c>
      <c r="DN6" s="30">
        <f t="shared" si="28"/>
        <v>29819.667102365696</v>
      </c>
      <c r="DO6" s="30">
        <f t="shared" si="28"/>
        <v>23172.040255791624</v>
      </c>
      <c r="DP6" s="30">
        <f t="shared" si="28"/>
        <v>50531.04511227255</v>
      </c>
      <c r="DQ6" s="30">
        <f t="shared" si="28"/>
        <v>12947.856955412193</v>
      </c>
      <c r="DR6" s="30">
        <f t="shared" si="28"/>
        <v>-7119.6364993304014</v>
      </c>
      <c r="DS6" s="30">
        <f t="shared" si="28"/>
        <v>-7574.9323316006339</v>
      </c>
      <c r="DT6" s="30">
        <f t="shared" si="28"/>
        <v>-6282.7272359394119</v>
      </c>
      <c r="DU6" s="30">
        <f t="shared" si="28"/>
        <v>3118.4670651476481</v>
      </c>
      <c r="DV6" s="30">
        <f t="shared" si="28"/>
        <v>2743.0762370988377</v>
      </c>
      <c r="DW6" s="30">
        <f t="shared" si="28"/>
        <v>-5699.5985641036241</v>
      </c>
      <c r="DX6" s="30">
        <f t="shared" ref="DX6:ED6" si="29">DX4-AVERAGE(BP4,CB4,CN4,CZ4,DL4)</f>
        <v>-7888.8112014327198</v>
      </c>
      <c r="DY6" s="30">
        <f t="shared" si="29"/>
        <v>-10935.007116514054</v>
      </c>
      <c r="DZ6" s="30">
        <f t="shared" si="29"/>
        <v>-4655.7735963086307</v>
      </c>
      <c r="EA6" s="30">
        <f t="shared" si="29"/>
        <v>-18764.655500305904</v>
      </c>
      <c r="EB6" s="30">
        <f t="shared" si="29"/>
        <v>-3297.9931360072806</v>
      </c>
      <c r="EC6" s="30">
        <f t="shared" si="29"/>
        <v>-2577.3182486917358</v>
      </c>
      <c r="ED6" s="30">
        <f t="shared" si="29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30">EH4-AVERAGE(BZ4,CL4,CX4,DJ4,DV4)</f>
        <v>5727.906772935472</v>
      </c>
      <c r="EI6" s="30">
        <f t="shared" si="30"/>
        <v>9824.7782372635265</v>
      </c>
      <c r="EJ6" s="30">
        <f t="shared" si="30"/>
        <v>10086.557371420582</v>
      </c>
      <c r="EK6" s="30">
        <f t="shared" si="30"/>
        <v>7697.8102663966711</v>
      </c>
      <c r="EL6" s="30">
        <f t="shared" si="30"/>
        <v>18582.299745970085</v>
      </c>
      <c r="EM6" s="141">
        <f t="shared" si="30"/>
        <v>16322.034019907354</v>
      </c>
      <c r="EN6" s="141">
        <f t="shared" si="30"/>
        <v>29673.20643616328</v>
      </c>
      <c r="EO6" s="141">
        <f t="shared" si="30"/>
        <v>21186.175850948552</v>
      </c>
      <c r="EP6" s="141">
        <f t="shared" si="30"/>
        <v>15770.689925664628</v>
      </c>
      <c r="EQ6" s="141">
        <f t="shared" si="30"/>
        <v>16564.371232765261</v>
      </c>
      <c r="ER6" s="141">
        <f t="shared" si="30"/>
        <v>17649.631218394672</v>
      </c>
      <c r="ES6" s="141">
        <f t="shared" si="30"/>
        <v>20048.991718495789</v>
      </c>
      <c r="ET6" s="141">
        <f t="shared" si="30"/>
        <v>13120.490833554359</v>
      </c>
      <c r="EU6" s="141">
        <f t="shared" si="30"/>
        <v>10161.632991849328</v>
      </c>
      <c r="EV6" s="141">
        <f t="shared" si="30"/>
        <v>3302.341828649136</v>
      </c>
      <c r="EW6" s="141">
        <f t="shared" si="30"/>
        <v>-19316.846277542936</v>
      </c>
      <c r="EX6" s="141">
        <f t="shared" si="30"/>
        <v>-7305.3252211979416</v>
      </c>
      <c r="EY6" s="141">
        <f t="shared" si="30"/>
        <v>-6932.1498776830849</v>
      </c>
      <c r="EZ6" s="141">
        <f t="shared" si="30"/>
        <v>21909.001521959261</v>
      </c>
      <c r="FA6" s="141">
        <f t="shared" si="30"/>
        <v>18031.372547173698</v>
      </c>
      <c r="FB6" s="141">
        <f t="shared" si="30"/>
        <v>-14668.444690870179</v>
      </c>
      <c r="FC6" s="141">
        <f t="shared" si="30"/>
        <v>29824.775982744643</v>
      </c>
      <c r="FD6" s="141">
        <f t="shared" si="30"/>
        <v>-16655.386403425713</v>
      </c>
      <c r="FE6" s="141">
        <f t="shared" si="30"/>
        <v>1929.4388710943749</v>
      </c>
      <c r="FF6" s="141">
        <f t="shared" si="30"/>
        <v>62846.005639850599</v>
      </c>
      <c r="FG6" s="141">
        <f t="shared" si="30"/>
        <v>903.28203659068095</v>
      </c>
      <c r="FH6" s="141">
        <f t="shared" si="30"/>
        <v>60328.272696377768</v>
      </c>
      <c r="FI6" s="141">
        <f t="shared" si="30"/>
        <v>-1785.1799370882218</v>
      </c>
      <c r="FJ6" s="141">
        <f t="shared" si="30"/>
        <v>10962.06618568406</v>
      </c>
      <c r="FK6" s="30">
        <f t="shared" si="30"/>
        <v>472.92207336219144</v>
      </c>
      <c r="FL6" s="30">
        <f t="shared" si="30"/>
        <v>281.10205689549912</v>
      </c>
      <c r="FM6" s="30">
        <f t="shared" si="30"/>
        <v>-961.4220725884079</v>
      </c>
      <c r="FN6" s="30">
        <f t="shared" ref="FN6:GI6" si="31">FN4-AVERAGE(DF4,DR4,ED4,EP4,FB4)</f>
        <v>-3490.1277879312984</v>
      </c>
      <c r="FO6" s="30">
        <f t="shared" ref="FO6:FZ6" si="32">FO4-AVERAGE(DG4,DS4,EE4,EQ4,FC4)</f>
        <v>-2143.2816250806209</v>
      </c>
      <c r="FP6" s="30">
        <f t="shared" si="31"/>
        <v>30571.185014753195</v>
      </c>
      <c r="FQ6" s="141">
        <f t="shared" si="31"/>
        <v>-33267.669301601767</v>
      </c>
      <c r="FR6" s="30">
        <f t="shared" si="31"/>
        <v>-52840.761016937089</v>
      </c>
      <c r="FS6" s="30">
        <f t="shared" si="31"/>
        <v>-3133.8802170359704</v>
      </c>
      <c r="FT6" s="30">
        <f t="shared" si="31"/>
        <v>-38388.837154622714</v>
      </c>
      <c r="FU6" s="30">
        <f t="shared" si="31"/>
        <v>-23595.537294518494</v>
      </c>
      <c r="FV6" s="30">
        <f t="shared" si="31"/>
        <v>1319.7869219942077</v>
      </c>
      <c r="FW6" s="30">
        <f t="shared" si="31"/>
        <v>-20155.161867392802</v>
      </c>
      <c r="FX6" s="30">
        <f t="shared" si="31"/>
        <v>-28739.590564753918</v>
      </c>
      <c r="FY6" s="254">
        <f t="shared" si="31"/>
        <v>-47258.014601436153</v>
      </c>
      <c r="FZ6" s="278">
        <f t="shared" si="32"/>
        <v>-68713.806171237433</v>
      </c>
      <c r="GA6" s="278">
        <f t="shared" si="31"/>
        <v>-92421.362318516069</v>
      </c>
      <c r="GB6" s="278">
        <f t="shared" si="31"/>
        <v>-81040.371045641077</v>
      </c>
      <c r="GC6" s="278">
        <f t="shared" si="31"/>
        <v>-49484.662694293074</v>
      </c>
      <c r="GD6" s="278">
        <f t="shared" si="31"/>
        <v>-40863.236724316637</v>
      </c>
      <c r="GE6" s="278">
        <f t="shared" si="31"/>
        <v>-29254.810380859883</v>
      </c>
      <c r="GF6" s="278">
        <f t="shared" si="31"/>
        <v>-34475.081707574864</v>
      </c>
      <c r="GG6" s="278">
        <f t="shared" si="31"/>
        <v>-20998.608176118985</v>
      </c>
      <c r="GH6" s="278">
        <f t="shared" si="31"/>
        <v>-26582.948082642368</v>
      </c>
      <c r="GI6" s="278">
        <f t="shared" si="31"/>
        <v>-17352.454524043162</v>
      </c>
      <c r="GJ6" s="278">
        <f t="shared" ref="GJ6:GL6" si="33">GJ4-AVERAGE(EB4,EN4,EZ4,FL4,FX4)</f>
        <v>-27195.735481149866</v>
      </c>
      <c r="GK6" s="278">
        <f t="shared" ref="GK6" si="34">GK4-AVERAGE(EC4,EO4,FA4,FM4,FY4)</f>
        <v>-37383.552885412122</v>
      </c>
      <c r="GL6" s="278">
        <f t="shared" si="33"/>
        <v>-48842.806855289324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35">DG4-DG51</f>
        <v>0</v>
      </c>
      <c r="DH7" s="32">
        <f t="shared" si="35"/>
        <v>0</v>
      </c>
      <c r="DI7" s="32">
        <f t="shared" si="35"/>
        <v>0</v>
      </c>
      <c r="DJ7" s="32">
        <f t="shared" si="35"/>
        <v>0</v>
      </c>
      <c r="DK7" s="32">
        <f t="shared" si="35"/>
        <v>0</v>
      </c>
      <c r="DL7" s="32">
        <f t="shared" si="35"/>
        <v>0</v>
      </c>
      <c r="DM7" s="32">
        <f t="shared" si="35"/>
        <v>0</v>
      </c>
      <c r="DN7" s="32">
        <f t="shared" si="35"/>
        <v>0</v>
      </c>
      <c r="DO7" s="32">
        <f t="shared" si="35"/>
        <v>0</v>
      </c>
      <c r="DP7" s="32">
        <f t="shared" si="35"/>
        <v>0</v>
      </c>
      <c r="DQ7" s="32">
        <f t="shared" si="35"/>
        <v>0</v>
      </c>
      <c r="DR7" s="32">
        <f t="shared" si="35"/>
        <v>0</v>
      </c>
      <c r="DS7" s="32">
        <f t="shared" si="35"/>
        <v>0</v>
      </c>
      <c r="DT7" s="32">
        <f t="shared" si="35"/>
        <v>0</v>
      </c>
      <c r="DU7" s="32">
        <f t="shared" si="35"/>
        <v>0</v>
      </c>
      <c r="DV7" s="32">
        <f t="shared" si="35"/>
        <v>0</v>
      </c>
      <c r="DW7" s="32">
        <f t="shared" si="35"/>
        <v>0</v>
      </c>
      <c r="DX7" s="32">
        <f t="shared" si="35"/>
        <v>0</v>
      </c>
      <c r="DY7" s="32">
        <f t="shared" si="35"/>
        <v>0</v>
      </c>
      <c r="DZ7" s="32">
        <f>DZ4-DZ51</f>
        <v>0</v>
      </c>
      <c r="EA7" s="32">
        <f t="shared" si="35"/>
        <v>0</v>
      </c>
      <c r="EB7" s="32">
        <f t="shared" si="35"/>
        <v>0</v>
      </c>
      <c r="EC7" s="32">
        <f t="shared" si="35"/>
        <v>0</v>
      </c>
      <c r="ED7" s="32">
        <f t="shared" si="35"/>
        <v>0</v>
      </c>
      <c r="EE7" s="32">
        <f t="shared" si="35"/>
        <v>0</v>
      </c>
      <c r="EF7" s="32">
        <f t="shared" ref="EF7:EK7" si="36">EF4-EF51</f>
        <v>0</v>
      </c>
      <c r="EG7" s="32">
        <f t="shared" si="36"/>
        <v>0</v>
      </c>
      <c r="EH7" s="32">
        <f t="shared" si="36"/>
        <v>0</v>
      </c>
      <c r="EI7" s="32">
        <f t="shared" si="36"/>
        <v>0</v>
      </c>
      <c r="EJ7" s="32">
        <f t="shared" si="36"/>
        <v>0</v>
      </c>
      <c r="EK7" s="32">
        <f t="shared" si="36"/>
        <v>0</v>
      </c>
      <c r="EL7" s="32">
        <f t="shared" ref="EL7:ER7" si="37">EL4-EL51</f>
        <v>0</v>
      </c>
      <c r="EM7" s="142">
        <f t="shared" si="37"/>
        <v>0</v>
      </c>
      <c r="EN7" s="142">
        <f t="shared" si="37"/>
        <v>0</v>
      </c>
      <c r="EO7" s="142">
        <f t="shared" si="37"/>
        <v>0</v>
      </c>
      <c r="EP7" s="142">
        <f t="shared" si="37"/>
        <v>0</v>
      </c>
      <c r="EQ7" s="142">
        <f t="shared" si="37"/>
        <v>0</v>
      </c>
      <c r="ER7" s="142">
        <f t="shared" si="37"/>
        <v>0</v>
      </c>
      <c r="ES7" s="142">
        <f t="shared" ref="ES7:FF7" si="38">ES4-ES51</f>
        <v>0</v>
      </c>
      <c r="ET7" s="142">
        <f t="shared" si="38"/>
        <v>0</v>
      </c>
      <c r="EU7" s="142">
        <f t="shared" si="38"/>
        <v>0</v>
      </c>
      <c r="EV7" s="142">
        <f t="shared" si="38"/>
        <v>0</v>
      </c>
      <c r="EW7" s="142">
        <f t="shared" si="38"/>
        <v>0</v>
      </c>
      <c r="EX7" s="142">
        <f t="shared" si="38"/>
        <v>0</v>
      </c>
      <c r="EY7" s="142">
        <f t="shared" si="38"/>
        <v>0</v>
      </c>
      <c r="EZ7" s="142">
        <f t="shared" si="38"/>
        <v>0</v>
      </c>
      <c r="FA7" s="142">
        <f t="shared" si="38"/>
        <v>0</v>
      </c>
      <c r="FB7" s="142">
        <f t="shared" si="38"/>
        <v>0</v>
      </c>
      <c r="FC7" s="142">
        <f t="shared" si="38"/>
        <v>0</v>
      </c>
      <c r="FD7" s="142">
        <f t="shared" si="38"/>
        <v>0</v>
      </c>
      <c r="FE7" s="142">
        <f t="shared" si="38"/>
        <v>0</v>
      </c>
      <c r="FF7" s="142">
        <f t="shared" si="38"/>
        <v>0</v>
      </c>
      <c r="FG7" s="142">
        <f t="shared" ref="FG7:FH7" si="39">FG4-FG51</f>
        <v>0</v>
      </c>
      <c r="FH7" s="142">
        <f t="shared" si="39"/>
        <v>0</v>
      </c>
      <c r="FI7" s="142">
        <f t="shared" ref="FI7:FJ7" si="40">FI4-FI51</f>
        <v>0</v>
      </c>
      <c r="FJ7" s="142">
        <f t="shared" si="40"/>
        <v>0</v>
      </c>
      <c r="FK7" s="32">
        <f t="shared" ref="FK7" si="41">FK4-FK51</f>
        <v>0</v>
      </c>
      <c r="FL7" s="32">
        <f t="shared" ref="FL7:FP7" si="42">FL4-FL51</f>
        <v>0</v>
      </c>
      <c r="FM7" s="32">
        <f t="shared" si="42"/>
        <v>0</v>
      </c>
      <c r="FN7" s="32">
        <f t="shared" si="42"/>
        <v>0</v>
      </c>
      <c r="FO7" s="32">
        <f t="shared" si="42"/>
        <v>-4424.6991461286088</v>
      </c>
      <c r="FP7" s="32">
        <f t="shared" si="42"/>
        <v>-5486.298272323329</v>
      </c>
      <c r="FQ7" s="142">
        <f t="shared" ref="FQ7:FR7" si="43">FQ4-FQ51</f>
        <v>-3928.6306323068566</v>
      </c>
      <c r="FR7" s="32">
        <f t="shared" si="43"/>
        <v>-894.74595818275702</v>
      </c>
      <c r="FS7" s="32">
        <f t="shared" ref="FS7:FT7" si="44">FS4-FS51</f>
        <v>-488.70973578677513</v>
      </c>
      <c r="FT7" s="32">
        <f t="shared" si="44"/>
        <v>-835.65374043097836</v>
      </c>
      <c r="FU7" s="32">
        <f t="shared" ref="FU7:FV7" si="45">FU4-FU51</f>
        <v>-1696.2851669044467</v>
      </c>
      <c r="FV7" s="32">
        <f t="shared" si="45"/>
        <v>1177.4122714038822</v>
      </c>
      <c r="FW7" s="32">
        <f t="shared" ref="FW7:FX7" si="46">FW4-FW51</f>
        <v>7422.2709705662855</v>
      </c>
      <c r="FX7" s="32">
        <f t="shared" si="46"/>
        <v>17574.793286974833</v>
      </c>
      <c r="FY7" s="255">
        <f t="shared" ref="FY7:GD7" si="47">FY4-FY51</f>
        <v>10797.603410698008</v>
      </c>
      <c r="FZ7" s="279">
        <f t="shared" si="47"/>
        <v>1268.2179879037431</v>
      </c>
      <c r="GA7" s="279">
        <f t="shared" si="47"/>
        <v>-3435.8549840312917</v>
      </c>
      <c r="GB7" s="279">
        <f t="shared" si="47"/>
        <v>-4535.914113335195</v>
      </c>
      <c r="GC7" s="279">
        <f t="shared" si="47"/>
        <v>-3637.3591983339284</v>
      </c>
      <c r="GD7" s="279">
        <f t="shared" si="47"/>
        <v>-747.50557281827787</v>
      </c>
      <c r="GE7" s="279">
        <f t="shared" ref="GE7:GI7" si="48">GE4-GE51</f>
        <v>663.07234986001276</v>
      </c>
      <c r="GF7" s="279">
        <f t="shared" si="48"/>
        <v>986.76775684201857</v>
      </c>
      <c r="GG7" s="279">
        <f t="shared" si="48"/>
        <v>544.08184021807392</v>
      </c>
      <c r="GH7" s="279">
        <f t="shared" si="48"/>
        <v>4746.5935942867654</v>
      </c>
      <c r="GI7" s="279">
        <f t="shared" si="48"/>
        <v>10945.040752971981</v>
      </c>
      <c r="GJ7" s="279">
        <f t="shared" ref="GJ7:GL7" si="49">GJ4-GJ51</f>
        <v>19206.711711067648</v>
      </c>
      <c r="GK7" s="279">
        <f t="shared" si="49"/>
        <v>14459.002639759448</v>
      </c>
      <c r="GL7" s="279">
        <f t="shared" si="49"/>
        <v>387235.05821477924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256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</row>
    <row r="9" spans="1:194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29">
        <v>295403.97702165268</v>
      </c>
      <c r="DH9" s="129">
        <v>321289.92172211345</v>
      </c>
      <c r="DI9" s="129">
        <v>267049.13831197523</v>
      </c>
      <c r="DJ9" s="129">
        <v>267768.49315068492</v>
      </c>
      <c r="DK9" s="129">
        <v>279952.36411842686</v>
      </c>
      <c r="DL9" s="129">
        <v>305035.15981735155</v>
      </c>
      <c r="DM9" s="129">
        <v>303500.75121520105</v>
      </c>
      <c r="DN9" s="129">
        <v>311500.75121520105</v>
      </c>
      <c r="DO9" s="129">
        <v>315835.15981735155</v>
      </c>
      <c r="DP9" s="129">
        <v>311758.81573133008</v>
      </c>
      <c r="DQ9" s="129">
        <v>308801.8264840183</v>
      </c>
      <c r="DR9" s="129">
        <v>344662.04153778171</v>
      </c>
      <c r="DS9" s="129">
        <v>195729.916040654</v>
      </c>
      <c r="DT9" s="129">
        <v>213289.82387475536</v>
      </c>
      <c r="DU9" s="129">
        <v>220020.23862129921</v>
      </c>
      <c r="DV9" s="129">
        <v>257870.77625570772</v>
      </c>
      <c r="DW9" s="129">
        <v>225310.56120194431</v>
      </c>
      <c r="DX9" s="129">
        <v>216704.10958904115</v>
      </c>
      <c r="DY9" s="129">
        <v>224084.7547503314</v>
      </c>
      <c r="DZ9" s="129">
        <v>212923.46442775079</v>
      </c>
      <c r="EA9" s="129">
        <v>204737.44292237447</v>
      </c>
      <c r="EB9" s="129">
        <v>223117.01281484758</v>
      </c>
      <c r="EC9" s="129">
        <v>244504.10958904104</v>
      </c>
      <c r="ED9" s="129">
        <v>246375.07733097661</v>
      </c>
      <c r="EE9" s="129">
        <v>206511.62174105173</v>
      </c>
      <c r="EF9" s="129">
        <v>249878.69626830425</v>
      </c>
      <c r="EG9" s="129">
        <v>226124.52496685815</v>
      </c>
      <c r="EH9" s="129">
        <v>223522.37442922377</v>
      </c>
      <c r="EI9" s="129">
        <v>226189.0410958904</v>
      </c>
      <c r="EJ9" s="129">
        <v>220222.37442922377</v>
      </c>
      <c r="EK9" s="129">
        <v>210769.6862571807</v>
      </c>
      <c r="EL9" s="129">
        <v>207866.46045072906</v>
      </c>
      <c r="EM9" s="157">
        <v>215155.70776255702</v>
      </c>
      <c r="EN9" s="157">
        <v>201318.07335395488</v>
      </c>
      <c r="EO9" s="157">
        <v>236589.0410958904</v>
      </c>
      <c r="EP9" s="176">
        <v>213479.36367653561</v>
      </c>
      <c r="EQ9" s="176">
        <v>235309.1471498012</v>
      </c>
      <c r="ER9" s="186">
        <v>242500.39138943254</v>
      </c>
      <c r="ES9" s="186">
        <v>239115.59876270441</v>
      </c>
      <c r="ET9" s="186">
        <v>213290.86757990869</v>
      </c>
      <c r="EU9" s="186">
        <v>219502.69553689793</v>
      </c>
      <c r="EV9" s="186">
        <v>216857.53424657538</v>
      </c>
      <c r="EW9" s="198">
        <v>212663.98585947859</v>
      </c>
      <c r="EX9" s="198">
        <v>239347.50126594293</v>
      </c>
      <c r="EY9" s="198">
        <v>243443.89614589728</v>
      </c>
      <c r="EZ9" s="198">
        <v>289470.04193027614</v>
      </c>
      <c r="FA9" s="211">
        <v>249722.62265420967</v>
      </c>
      <c r="FB9" s="211">
        <v>261656.42971845431</v>
      </c>
      <c r="FC9" s="221">
        <v>350508.64934464917</v>
      </c>
      <c r="FD9" s="221">
        <v>341225.50597104593</v>
      </c>
      <c r="FE9" s="233">
        <v>324260.00878439005</v>
      </c>
      <c r="FF9" s="233">
        <v>306560.25907550973</v>
      </c>
      <c r="FG9" s="233">
        <v>314915.82220657187</v>
      </c>
      <c r="FH9" s="233">
        <v>304917.76863175281</v>
      </c>
      <c r="FI9" s="233">
        <v>314210.80395115487</v>
      </c>
      <c r="FJ9" s="233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353073.45348538866</v>
      </c>
      <c r="FP9" s="36">
        <v>312789.43357854441</v>
      </c>
      <c r="FQ9" s="233">
        <v>265538.20149784978</v>
      </c>
      <c r="FR9" s="36">
        <v>263863.22823394439</v>
      </c>
      <c r="FS9" s="36">
        <v>241604.08631664759</v>
      </c>
      <c r="FT9" s="36">
        <v>244611.67785207269</v>
      </c>
      <c r="FU9" s="36">
        <v>286299.04341176455</v>
      </c>
      <c r="FV9" s="36">
        <v>280178.0555376414</v>
      </c>
      <c r="FW9" s="36">
        <v>333298.14126147475</v>
      </c>
      <c r="FX9" s="36">
        <v>281474.43011234037</v>
      </c>
      <c r="FY9" s="257">
        <v>206518.31681410153</v>
      </c>
      <c r="FZ9" s="281">
        <v>333016.06808970356</v>
      </c>
      <c r="GA9" s="281">
        <v>288525.59819256276</v>
      </c>
      <c r="GB9" s="281">
        <v>286585.95716194349</v>
      </c>
      <c r="GC9" s="281">
        <v>242522.75226780545</v>
      </c>
      <c r="GD9" s="281">
        <v>240633.70728935261</v>
      </c>
      <c r="GE9" s="281">
        <v>248108.203805522</v>
      </c>
      <c r="GF9" s="281">
        <v>248343.26984718378</v>
      </c>
      <c r="GG9" s="281">
        <v>266781.40274457104</v>
      </c>
      <c r="GH9" s="281">
        <v>260130.57582677592</v>
      </c>
      <c r="GI9" s="281">
        <v>255351.45075211552</v>
      </c>
      <c r="GJ9" s="281">
        <v>273053.10361584619</v>
      </c>
      <c r="GK9" s="281">
        <v>297797.93455215375</v>
      </c>
      <c r="GL9" s="281">
        <v>289835.13361126796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50">P9-D9</f>
        <v>-15690.561404896609</v>
      </c>
      <c r="Q10" s="36">
        <f t="shared" si="50"/>
        <v>-378.34942332975334</v>
      </c>
      <c r="R10" s="36">
        <f t="shared" si="50"/>
        <v>10868.962404627295</v>
      </c>
      <c r="S10" s="36">
        <f t="shared" si="50"/>
        <v>-39733.188133007206</v>
      </c>
      <c r="T10" s="36">
        <f t="shared" si="50"/>
        <v>-30064.370928706136</v>
      </c>
      <c r="U10" s="36">
        <f t="shared" si="50"/>
        <v>-37765.446197523386</v>
      </c>
      <c r="V10" s="36">
        <f t="shared" si="50"/>
        <v>-24023.5107136523</v>
      </c>
      <c r="W10" s="36">
        <f t="shared" si="50"/>
        <v>20435.629071293864</v>
      </c>
      <c r="X10" s="36">
        <f t="shared" si="50"/>
        <v>-1700.930068491085</v>
      </c>
      <c r="Y10" s="36">
        <f t="shared" si="50"/>
        <v>14802.295737960609</v>
      </c>
      <c r="Z10" s="36">
        <f t="shared" si="50"/>
        <v>19847.457028283097</v>
      </c>
      <c r="AA10" s="36">
        <f t="shared" si="50"/>
        <v>37379.533663155104</v>
      </c>
      <c r="AB10" s="36">
        <f t="shared" si="50"/>
        <v>26332.298640113615</v>
      </c>
      <c r="AC10" s="36">
        <f t="shared" si="50"/>
        <v>12379.533663155104</v>
      </c>
      <c r="AD10" s="36">
        <f t="shared" si="50"/>
        <v>-27346.272788457863</v>
      </c>
      <c r="AE10" s="36">
        <f t="shared" si="50"/>
        <v>-781.75665942556225</v>
      </c>
      <c r="AF10" s="36">
        <f t="shared" si="50"/>
        <v>4587.0605448755668</v>
      </c>
      <c r="AG10" s="36">
        <f t="shared" si="50"/>
        <v>51024.694953477709</v>
      </c>
      <c r="AH10" s="36">
        <f t="shared" si="50"/>
        <v>13218.243340574438</v>
      </c>
      <c r="AI10" s="36">
        <f t="shared" si="50"/>
        <v>-39379.606121791061</v>
      </c>
      <c r="AJ10" s="36">
        <f t="shared" si="50"/>
        <v>-14749.498594909441</v>
      </c>
      <c r="AK10" s="36">
        <f t="shared" si="50"/>
        <v>-33112.939455124491</v>
      </c>
      <c r="AL10" s="36">
        <f t="shared" si="50"/>
        <v>-46201.1114981352</v>
      </c>
      <c r="AM10" s="36">
        <f t="shared" si="50"/>
        <v>-14827.694321504736</v>
      </c>
      <c r="AN10" s="36">
        <f t="shared" si="50"/>
        <v>-47255.312309745699</v>
      </c>
      <c r="AO10" s="36">
        <f t="shared" si="50"/>
        <v>29881.983097850112</v>
      </c>
      <c r="AP10" s="36">
        <f t="shared" si="50"/>
        <v>-3465.3287301068776</v>
      </c>
      <c r="AQ10" s="36">
        <f t="shared" si="50"/>
        <v>7752.950839785568</v>
      </c>
      <c r="AR10" s="36">
        <f t="shared" si="50"/>
        <v>2868.0046032264363</v>
      </c>
      <c r="AS10" s="36">
        <f t="shared" si="50"/>
        <v>-43827.694321504794</v>
      </c>
      <c r="AT10" s="36">
        <f t="shared" si="50"/>
        <v>-20440.597547311219</v>
      </c>
      <c r="AU10" s="36">
        <f t="shared" si="50"/>
        <v>-19731.995396773622</v>
      </c>
      <c r="AV10" s="36">
        <f t="shared" si="50"/>
        <v>-8376.0814182789181</v>
      </c>
      <c r="AW10" s="36">
        <f t="shared" si="50"/>
        <v>41134.671269893064</v>
      </c>
      <c r="AX10" s="36">
        <f t="shared" si="50"/>
        <v>-8698.6620634402498</v>
      </c>
      <c r="AY10" s="36">
        <f t="shared" si="50"/>
        <v>-5990.8875478933915</v>
      </c>
      <c r="AZ10" s="36">
        <f t="shared" si="50"/>
        <v>-979.16817716398509</v>
      </c>
      <c r="BA10" s="36">
        <f t="shared" si="50"/>
        <v>-19507.01658015151</v>
      </c>
      <c r="BB10" s="36">
        <f t="shared" si="50"/>
        <v>14695.133957482991</v>
      </c>
      <c r="BC10" s="36">
        <f t="shared" si="50"/>
        <v>24654.273742429214</v>
      </c>
      <c r="BD10" s="36">
        <f t="shared" si="50"/>
        <v>26561.80062414956</v>
      </c>
      <c r="BE10" s="36">
        <f t="shared" si="50"/>
        <v>20622.01567791315</v>
      </c>
      <c r="BF10" s="36">
        <f t="shared" si="50"/>
        <v>5460.7253553324263</v>
      </c>
      <c r="BG10" s="36">
        <f t="shared" si="50"/>
        <v>25128.467290816305</v>
      </c>
      <c r="BH10" s="36">
        <f t="shared" si="50"/>
        <v>19783.3060004937</v>
      </c>
      <c r="BI10" s="36">
        <f t="shared" si="50"/>
        <v>25028.467290816305</v>
      </c>
      <c r="BJ10" s="36">
        <f t="shared" si="50"/>
        <v>36331.69309726794</v>
      </c>
      <c r="BK10" s="36">
        <f t="shared" si="50"/>
        <v>-22087.908858841984</v>
      </c>
      <c r="BL10" s="36">
        <f t="shared" si="50"/>
        <v>-1589.0609325746773</v>
      </c>
      <c r="BM10" s="36">
        <f t="shared" si="50"/>
        <v>-35991.134665293561</v>
      </c>
      <c r="BN10" s="36">
        <f t="shared" si="50"/>
        <v>-24110.489504003315</v>
      </c>
      <c r="BO10" s="36">
        <f t="shared" si="50"/>
        <v>-31636.295955616166</v>
      </c>
      <c r="BP10" s="36">
        <f t="shared" si="50"/>
        <v>-28643.822837336629</v>
      </c>
      <c r="BQ10" s="36">
        <f t="shared" si="50"/>
        <v>-18216.941116906528</v>
      </c>
      <c r="BR10" s="36">
        <f t="shared" si="50"/>
        <v>-4313.7153104548925</v>
      </c>
      <c r="BS10" s="36">
        <f t="shared" si="50"/>
        <v>-8810.489504003257</v>
      </c>
      <c r="BT10" s="36">
        <f t="shared" si="50"/>
        <v>-32991.134665293561</v>
      </c>
      <c r="BU10" s="36">
        <f t="shared" si="50"/>
        <v>-71910.489504003257</v>
      </c>
      <c r="BV10" s="36">
        <f t="shared" si="50"/>
        <v>-33120.166923358105</v>
      </c>
      <c r="BW10" s="36">
        <f t="shared" si="50"/>
        <v>1301.0171936501865</v>
      </c>
      <c r="BX10" s="36">
        <f t="shared" si="50"/>
        <v>-12340.687875474279</v>
      </c>
      <c r="BY10" s="36">
        <f t="shared" si="50"/>
        <v>8236.5010646178853</v>
      </c>
      <c r="BZ10" s="36">
        <f t="shared" si="50"/>
        <v>1990.264505478146</v>
      </c>
      <c r="CA10" s="36">
        <f t="shared" si="50"/>
        <v>881.66235494049033</v>
      </c>
      <c r="CB10" s="36">
        <f t="shared" ref="CB10:ED10" si="51">CB9-BP9</f>
        <v>-8809.7354945217958</v>
      </c>
      <c r="CC10" s="36">
        <f t="shared" si="51"/>
        <v>-9473.1763547369046</v>
      </c>
      <c r="CD10" s="36">
        <f t="shared" si="51"/>
        <v>-10021.563451511087</v>
      </c>
      <c r="CE10" s="36">
        <f t="shared" si="51"/>
        <v>2423.59783881146</v>
      </c>
      <c r="CF10" s="36">
        <f t="shared" si="51"/>
        <v>333.27525816630805</v>
      </c>
      <c r="CG10" s="36">
        <f t="shared" si="51"/>
        <v>2723.5978388115182</v>
      </c>
      <c r="CH10" s="36">
        <f t="shared" si="51"/>
        <v>817.14622590824729</v>
      </c>
      <c r="CI10" s="36">
        <f t="shared" si="51"/>
        <v>-52676.119388632011</v>
      </c>
      <c r="CJ10" s="36">
        <f t="shared" si="51"/>
        <v>-58858.663485247293</v>
      </c>
      <c r="CK10" s="36">
        <f t="shared" si="51"/>
        <v>-78869.667775728798</v>
      </c>
      <c r="CL10" s="36">
        <f t="shared" si="51"/>
        <v>-40947.087130567525</v>
      </c>
      <c r="CM10" s="36">
        <f t="shared" si="51"/>
        <v>-42192.248420890071</v>
      </c>
      <c r="CN10" s="36">
        <f t="shared" si="51"/>
        <v>-30413.753797234211</v>
      </c>
      <c r="CO10" s="36">
        <f t="shared" si="51"/>
        <v>-22514.829066051461</v>
      </c>
      <c r="CP10" s="36">
        <f t="shared" si="51"/>
        <v>-30772.893582180433</v>
      </c>
      <c r="CQ10" s="36">
        <f t="shared" si="51"/>
        <v>-40080.420463900839</v>
      </c>
      <c r="CR10" s="36">
        <f t="shared" si="51"/>
        <v>-60611.603259599768</v>
      </c>
      <c r="CS10" s="36">
        <f t="shared" si="51"/>
        <v>-45647.087130567583</v>
      </c>
      <c r="CT10" s="36">
        <f t="shared" si="51"/>
        <v>-48579.345195083704</v>
      </c>
      <c r="CU10" s="36">
        <f t="shared" si="51"/>
        <v>-8463.6112569078687</v>
      </c>
      <c r="CV10" s="36">
        <f t="shared" si="51"/>
        <v>-10532.219234025339</v>
      </c>
      <c r="CW10" s="36">
        <f t="shared" si="51"/>
        <v>2988.0016463179491</v>
      </c>
      <c r="CX10" s="36">
        <f t="shared" si="51"/>
        <v>-12415.224160133686</v>
      </c>
      <c r="CY10" s="36">
        <f t="shared" si="51"/>
        <v>-18334.578998843441</v>
      </c>
      <c r="CZ10" s="36">
        <f t="shared" si="51"/>
        <v>-1381.8908268003725</v>
      </c>
      <c r="DA10" s="36">
        <f t="shared" si="51"/>
        <v>3600.9048721244326</v>
      </c>
      <c r="DB10" s="36">
        <f t="shared" si="51"/>
        <v>-9624.9015794885345</v>
      </c>
      <c r="DC10" s="36">
        <f t="shared" si="51"/>
        <v>-16548.557493467</v>
      </c>
      <c r="DD10" s="36">
        <f t="shared" si="51"/>
        <v>56697.679065672739</v>
      </c>
      <c r="DE10" s="36">
        <f t="shared" si="51"/>
        <v>43184.775839866314</v>
      </c>
      <c r="DF10" s="36">
        <f t="shared" si="51"/>
        <v>-25592.643514972413</v>
      </c>
      <c r="DG10" s="129">
        <f t="shared" si="51"/>
        <v>14707.733097657969</v>
      </c>
      <c r="DH10" s="129">
        <f t="shared" si="51"/>
        <v>53325.244618395285</v>
      </c>
      <c r="DI10" s="129">
        <f t="shared" si="51"/>
        <v>13191.604065399908</v>
      </c>
      <c r="DJ10" s="129">
        <f t="shared" si="51"/>
        <v>20810.958904109604</v>
      </c>
      <c r="DK10" s="129">
        <f t="shared" si="51"/>
        <v>36933.539549270936</v>
      </c>
      <c r="DL10" s="129">
        <f t="shared" si="51"/>
        <v>46944.292237442918</v>
      </c>
      <c r="DM10" s="129">
        <f t="shared" si="51"/>
        <v>31191.604065399908</v>
      </c>
      <c r="DN10" s="129">
        <f t="shared" si="51"/>
        <v>55901.281484754756</v>
      </c>
      <c r="DO10" s="129">
        <f t="shared" si="51"/>
        <v>53244.29223744286</v>
      </c>
      <c r="DP10" s="129">
        <f t="shared" si="51"/>
        <v>-2614.8475475033047</v>
      </c>
      <c r="DQ10" s="129">
        <f t="shared" si="51"/>
        <v>-18789.041095890338</v>
      </c>
      <c r="DR10" s="129">
        <f t="shared" si="51"/>
        <v>66675.475033141905</v>
      </c>
      <c r="DS10" s="129">
        <f t="shared" si="51"/>
        <v>-99674.060980998678</v>
      </c>
      <c r="DT10" s="129">
        <f t="shared" si="51"/>
        <v>-108000.09784735809</v>
      </c>
      <c r="DU10" s="129">
        <f t="shared" si="51"/>
        <v>-47028.899690676015</v>
      </c>
      <c r="DV10" s="129">
        <f t="shared" si="51"/>
        <v>-9897.7168949772022</v>
      </c>
      <c r="DW10" s="129">
        <f t="shared" si="51"/>
        <v>-54641.802916482557</v>
      </c>
      <c r="DX10" s="129">
        <f t="shared" si="51"/>
        <v>-88331.0502283104</v>
      </c>
      <c r="DY10" s="129">
        <f t="shared" si="51"/>
        <v>-79415.996464869648</v>
      </c>
      <c r="DZ10" s="129">
        <f t="shared" si="51"/>
        <v>-98577.286787450255</v>
      </c>
      <c r="EA10" s="129">
        <f t="shared" si="51"/>
        <v>-111097.71689497709</v>
      </c>
      <c r="EB10" s="129">
        <f t="shared" si="51"/>
        <v>-88641.802916482498</v>
      </c>
      <c r="EC10" s="129">
        <f t="shared" si="51"/>
        <v>-64297.71689497726</v>
      </c>
      <c r="ED10" s="129">
        <f t="shared" si="51"/>
        <v>-98286.964206805103</v>
      </c>
      <c r="EE10" s="129">
        <f>EE9-DS9</f>
        <v>10781.705700397724</v>
      </c>
      <c r="EF10" s="129">
        <f>EF9-DT9</f>
        <v>36588.872393548896</v>
      </c>
      <c r="EG10" s="129">
        <f>EG9-DU9</f>
        <v>6104.2863455589395</v>
      </c>
      <c r="EH10" s="129">
        <f t="shared" ref="EH10:FM10" si="52">EH9-DV9</f>
        <v>-34348.401826483954</v>
      </c>
      <c r="EI10" s="129">
        <f t="shared" si="52"/>
        <v>878.47989394608885</v>
      </c>
      <c r="EJ10" s="129">
        <f t="shared" si="52"/>
        <v>3518.2648401826154</v>
      </c>
      <c r="EK10" s="129">
        <f t="shared" si="52"/>
        <v>-13315.068493150698</v>
      </c>
      <c r="EL10" s="129">
        <f t="shared" si="52"/>
        <v>-5057.0039770217263</v>
      </c>
      <c r="EM10" s="157">
        <f t="shared" si="52"/>
        <v>10418.264840182557</v>
      </c>
      <c r="EN10" s="157">
        <f t="shared" si="52"/>
        <v>-21798.939460892696</v>
      </c>
      <c r="EO10" s="157">
        <f t="shared" si="52"/>
        <v>-7915.0684931506403</v>
      </c>
      <c r="EP10" s="176">
        <f t="shared" si="52"/>
        <v>-32895.713654441002</v>
      </c>
      <c r="EQ10" s="176">
        <f t="shared" si="52"/>
        <v>28797.525408749469</v>
      </c>
      <c r="ER10" s="186">
        <f t="shared" si="52"/>
        <v>-7378.3048788717133</v>
      </c>
      <c r="ES10" s="186">
        <f t="shared" si="52"/>
        <v>12991.073795846256</v>
      </c>
      <c r="ET10" s="186">
        <f t="shared" si="52"/>
        <v>-10231.506849315076</v>
      </c>
      <c r="EU10" s="186">
        <f t="shared" si="52"/>
        <v>-6686.3455589924706</v>
      </c>
      <c r="EV10" s="186">
        <f t="shared" si="52"/>
        <v>-3364.8401826483896</v>
      </c>
      <c r="EW10" s="198">
        <f t="shared" si="52"/>
        <v>1894.2996022978914</v>
      </c>
      <c r="EX10" s="198">
        <f t="shared" si="52"/>
        <v>31481.04081521387</v>
      </c>
      <c r="EY10" s="198">
        <f t="shared" si="52"/>
        <v>28288.188383340253</v>
      </c>
      <c r="EZ10" s="198">
        <f t="shared" si="52"/>
        <v>88151.968576321262</v>
      </c>
      <c r="FA10" s="211">
        <f t="shared" si="52"/>
        <v>13133.581558319274</v>
      </c>
      <c r="FB10" s="211">
        <f t="shared" si="52"/>
        <v>48177.066041918704</v>
      </c>
      <c r="FC10" s="221">
        <f t="shared" si="52"/>
        <v>115199.50219484797</v>
      </c>
      <c r="FD10" s="221">
        <f t="shared" si="52"/>
        <v>98725.114581613394</v>
      </c>
      <c r="FE10" s="233">
        <f t="shared" si="52"/>
        <v>85144.410021685646</v>
      </c>
      <c r="FF10" s="233">
        <f t="shared" si="52"/>
        <v>93269.391495601041</v>
      </c>
      <c r="FG10" s="233">
        <f t="shared" si="52"/>
        <v>95413.126669673948</v>
      </c>
      <c r="FH10" s="233">
        <f t="shared" si="52"/>
        <v>88060.234385177435</v>
      </c>
      <c r="FI10" s="233">
        <f t="shared" si="52"/>
        <v>101546.81809167628</v>
      </c>
      <c r="FJ10" s="233">
        <f t="shared" si="52"/>
        <v>72622.89952750376</v>
      </c>
      <c r="FK10" s="36">
        <f t="shared" si="52"/>
        <v>75415.880714207771</v>
      </c>
      <c r="FL10" s="36">
        <f t="shared" si="52"/>
        <v>37755.34330795909</v>
      </c>
      <c r="FM10" s="36">
        <f t="shared" si="52"/>
        <v>111380.38496618398</v>
      </c>
      <c r="FN10" s="36">
        <f t="shared" ref="FN10:GI10" si="53">FN9-FB9</f>
        <v>109933.86447765335</v>
      </c>
      <c r="FO10" s="36">
        <f t="shared" ref="FO10:FZ10" si="54">FO9-FC9</f>
        <v>2564.8041407394921</v>
      </c>
      <c r="FP10" s="36">
        <f t="shared" si="53"/>
        <v>-28436.072392501519</v>
      </c>
      <c r="FQ10" s="233">
        <f t="shared" si="53"/>
        <v>-58721.807286540279</v>
      </c>
      <c r="FR10" s="36">
        <f t="shared" si="53"/>
        <v>-42697.030841565342</v>
      </c>
      <c r="FS10" s="36">
        <f t="shared" si="53"/>
        <v>-73311.735889924283</v>
      </c>
      <c r="FT10" s="36">
        <f t="shared" si="53"/>
        <v>-60306.090779680118</v>
      </c>
      <c r="FU10" s="36">
        <f t="shared" si="53"/>
        <v>-27911.760539390321</v>
      </c>
      <c r="FV10" s="36">
        <f t="shared" si="53"/>
        <v>-31792.345255805296</v>
      </c>
      <c r="FW10" s="36">
        <f t="shared" si="53"/>
        <v>14438.364401369705</v>
      </c>
      <c r="FX10" s="36">
        <f t="shared" si="53"/>
        <v>-45750.955125894863</v>
      </c>
      <c r="FY10" s="257">
        <f t="shared" si="53"/>
        <v>-154584.69080629211</v>
      </c>
      <c r="FZ10" s="281">
        <f t="shared" si="54"/>
        <v>-38574.226106404094</v>
      </c>
      <c r="GA10" s="281">
        <f t="shared" si="53"/>
        <v>-64547.855292825901</v>
      </c>
      <c r="GB10" s="281">
        <f t="shared" si="53"/>
        <v>-26203.476416600926</v>
      </c>
      <c r="GC10" s="281">
        <f t="shared" si="53"/>
        <v>-23015.449230044323</v>
      </c>
      <c r="GD10" s="281">
        <f t="shared" si="53"/>
        <v>-23229.520944591786</v>
      </c>
      <c r="GE10" s="281">
        <f t="shared" si="53"/>
        <v>6504.1174888744135</v>
      </c>
      <c r="GF10" s="281">
        <f t="shared" si="53"/>
        <v>3731.5919951110845</v>
      </c>
      <c r="GG10" s="281">
        <f t="shared" si="53"/>
        <v>-19517.640667193511</v>
      </c>
      <c r="GH10" s="281">
        <f t="shared" si="53"/>
        <v>-20047.479710865475</v>
      </c>
      <c r="GI10" s="281">
        <f t="shared" si="53"/>
        <v>-77946.690509359236</v>
      </c>
      <c r="GJ10" s="281">
        <f t="shared" ref="GJ10:GL10" si="55">GJ9-FX9</f>
        <v>-8421.3264964941773</v>
      </c>
      <c r="GK10" s="281">
        <f t="shared" ref="GK10" si="56">GK9-FY9</f>
        <v>91279.617738052213</v>
      </c>
      <c r="GL10" s="281">
        <f t="shared" si="55"/>
        <v>-43180.934478435607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57">BL9-AVERAGE(D9,P9,AB9,AN9,AZ9)</f>
        <v>-23330.775685087137</v>
      </c>
      <c r="BM11" s="36">
        <f t="shared" si="57"/>
        <v>-28791.414490108611</v>
      </c>
      <c r="BN11" s="36">
        <f t="shared" si="57"/>
        <v>-23198.296210538712</v>
      </c>
      <c r="BO11" s="36">
        <f t="shared" si="57"/>
        <v>-15520.446748173097</v>
      </c>
      <c r="BP11" s="36">
        <f t="shared" si="57"/>
        <v>-9851.6295438720845</v>
      </c>
      <c r="BQ11" s="36">
        <f t="shared" si="57"/>
        <v>-15159.15642559249</v>
      </c>
      <c r="BR11" s="36">
        <f t="shared" si="57"/>
        <v>-11726.89836107631</v>
      </c>
      <c r="BS11" s="36">
        <f t="shared" si="57"/>
        <v>-12211.629543872026</v>
      </c>
      <c r="BT11" s="36">
        <f t="shared" si="57"/>
        <v>-28430.124167527945</v>
      </c>
      <c r="BU11" s="36">
        <f t="shared" si="57"/>
        <v>-37491.629543872026</v>
      </c>
      <c r="BV11" s="36">
        <f t="shared" si="57"/>
        <v>-23784.96287720534</v>
      </c>
      <c r="BW11" s="36">
        <f t="shared" si="57"/>
        <v>-18419.013418130286</v>
      </c>
      <c r="BX11" s="36">
        <f t="shared" si="57"/>
        <v>-27835.102723708027</v>
      </c>
      <c r="BY11" s="36">
        <f t="shared" si="57"/>
        <v>-17831.916643936769</v>
      </c>
      <c r="BZ11" s="36">
        <f t="shared" si="57"/>
        <v>-15336.432772969012</v>
      </c>
      <c r="CA11" s="36">
        <f t="shared" si="57"/>
        <v>-6689.9811600657995</v>
      </c>
      <c r="CB11" s="36">
        <f t="shared" si="57"/>
        <v>-13723.09943963564</v>
      </c>
      <c r="CC11" s="36">
        <f t="shared" si="57"/>
        <v>-18999.658579420589</v>
      </c>
      <c r="CD11" s="36">
        <f t="shared" si="57"/>
        <v>-15728.690837485134</v>
      </c>
      <c r="CE11" s="36">
        <f t="shared" si="57"/>
        <v>-5316.4327729690121</v>
      </c>
      <c r="CF11" s="36">
        <f t="shared" si="57"/>
        <v>-20489.981160065799</v>
      </c>
      <c r="CG11" s="36">
        <f t="shared" si="57"/>
        <v>-29956.432772969012</v>
      </c>
      <c r="CH11" s="36">
        <f t="shared" si="57"/>
        <v>-16599.658579420648</v>
      </c>
      <c r="CI11" s="36">
        <f t="shared" si="57"/>
        <v>-70249.944832475332</v>
      </c>
      <c r="CJ11" s="36">
        <f t="shared" si="57"/>
        <v>-79527.38007798628</v>
      </c>
      <c r="CK11" s="36">
        <f t="shared" si="57"/>
        <v>-95701.557735701266</v>
      </c>
      <c r="CL11" s="36">
        <f t="shared" si="57"/>
        <v>-48636.181391615188</v>
      </c>
      <c r="CM11" s="36">
        <f t="shared" si="57"/>
        <v>-49056.396445378603</v>
      </c>
      <c r="CN11" s="36">
        <f t="shared" si="57"/>
        <v>-43449.514724948502</v>
      </c>
      <c r="CO11" s="36">
        <f t="shared" si="57"/>
        <v>-41540.2674131206</v>
      </c>
      <c r="CP11" s="36">
        <f t="shared" si="57"/>
        <v>-43282.202896991512</v>
      </c>
      <c r="CQ11" s="36">
        <f t="shared" si="57"/>
        <v>-37322.848058281816</v>
      </c>
      <c r="CR11" s="36">
        <f t="shared" si="57"/>
        <v>-73901.55773570115</v>
      </c>
      <c r="CS11" s="36">
        <f t="shared" si="57"/>
        <v>-68376.181391615188</v>
      </c>
      <c r="CT11" s="36">
        <f t="shared" si="57"/>
        <v>-55004.783542152843</v>
      </c>
      <c r="CU11" s="36">
        <f t="shared" si="57"/>
        <v>-59857.237504738849</v>
      </c>
      <c r="CV11" s="36">
        <f t="shared" si="57"/>
        <v>-65855.020755970385</v>
      </c>
      <c r="CW11" s="36">
        <f t="shared" si="57"/>
        <v>-73463.68911764212</v>
      </c>
      <c r="CX11" s="36">
        <f t="shared" si="57"/>
        <v>-50683.904171405535</v>
      </c>
      <c r="CY11" s="36">
        <f t="shared" si="57"/>
        <v>-59283.043956351816</v>
      </c>
      <c r="CZ11" s="36">
        <f t="shared" si="57"/>
        <v>-37143.904171405593</v>
      </c>
      <c r="DA11" s="36">
        <f t="shared" si="57"/>
        <v>-23257.237504738849</v>
      </c>
      <c r="DB11" s="36">
        <f t="shared" si="57"/>
        <v>-40889.495569255028</v>
      </c>
      <c r="DC11" s="36">
        <f t="shared" si="57"/>
        <v>-45657.237504738849</v>
      </c>
      <c r="DD11" s="36">
        <f t="shared" si="57"/>
        <v>-831.43105312599801</v>
      </c>
      <c r="DE11" s="36">
        <f t="shared" si="57"/>
        <v>-15457.237504738907</v>
      </c>
      <c r="DF11" s="36">
        <f t="shared" si="57"/>
        <v>-69947.560085384059</v>
      </c>
      <c r="DG11" s="129">
        <f t="shared" si="57"/>
        <v>-27566.002435355855</v>
      </c>
      <c r="DH11" s="129">
        <f t="shared" si="57"/>
        <v>4330.1838033219683</v>
      </c>
      <c r="DI11" s="129">
        <f t="shared" si="57"/>
        <v>-35643.421790194581</v>
      </c>
      <c r="DJ11" s="129">
        <f t="shared" si="57"/>
        <v>-17715.464800947288</v>
      </c>
      <c r="DK11" s="129">
        <f t="shared" si="57"/>
        <v>-9024.0669514848851</v>
      </c>
      <c r="DL11" s="129">
        <f t="shared" si="57"/>
        <v>18337.868532386085</v>
      </c>
      <c r="DM11" s="129">
        <f t="shared" si="57"/>
        <v>13130.77175819251</v>
      </c>
      <c r="DN11" s="129">
        <f t="shared" si="57"/>
        <v>24866.255629160267</v>
      </c>
      <c r="DO11" s="129">
        <f t="shared" si="57"/>
        <v>15164.535199052712</v>
      </c>
      <c r="DP11" s="129">
        <f t="shared" si="57"/>
        <v>-88.583080517186318</v>
      </c>
      <c r="DQ11" s="129">
        <f t="shared" si="57"/>
        <v>-24922.131467613857</v>
      </c>
      <c r="DR11" s="129">
        <f t="shared" si="57"/>
        <v>10756.578209805419</v>
      </c>
      <c r="DS11" s="129">
        <f t="shared" si="57"/>
        <v>-113796.28557373979</v>
      </c>
      <c r="DT11" s="129">
        <f t="shared" si="57"/>
        <v>-97670.836662250862</v>
      </c>
      <c r="DU11" s="129">
        <f t="shared" si="57"/>
        <v>-64583.38234793325</v>
      </c>
      <c r="DV11" s="129">
        <f t="shared" si="57"/>
        <v>-16678.866218901123</v>
      </c>
      <c r="DW11" s="129">
        <f t="shared" si="57"/>
        <v>-52796.285573739791</v>
      </c>
      <c r="DX11" s="129">
        <f t="shared" ref="DX11:ED11" si="58">DX9-AVERAGE(BP9,CB9,CN9,CZ9,DL9)</f>
        <v>-65532.19955223432</v>
      </c>
      <c r="DY11" s="129">
        <f t="shared" si="58"/>
        <v>-63202.737186643062</v>
      </c>
      <c r="DZ11" s="129">
        <f t="shared" si="58"/>
        <v>-73944.672670513974</v>
      </c>
      <c r="EA11" s="129">
        <f t="shared" si="58"/>
        <v>-93978.866218901007</v>
      </c>
      <c r="EB11" s="129">
        <f t="shared" si="58"/>
        <v>-80893.059767288098</v>
      </c>
      <c r="EC11" s="129">
        <f t="shared" si="58"/>
        <v>-71132.199552234495</v>
      </c>
      <c r="ED11" s="129">
        <f t="shared" si="58"/>
        <v>-79570.479122126882</v>
      </c>
      <c r="EE11" s="129">
        <f>EE9-AVERAGE(BW9,CI9,CU9,DG9,DS9)</f>
        <v>-74053.571606295998</v>
      </c>
      <c r="EF11" s="129">
        <f>EF9-AVERAGE(BX9,CJ9,CV9,DH9,DT9)</f>
        <v>-33800.679503959953</v>
      </c>
      <c r="EG11" s="129">
        <f>EG9-AVERAGE(BY9,CK9,CW9,DI9,DU9)</f>
        <v>-38182.603864360484</v>
      </c>
      <c r="EH11" s="129">
        <f t="shared" ref="EH11:FM11" si="59">EH9-AVERAGE(BZ9,CL9,CX9,DJ9,DV9)</f>
        <v>-42935.50709016691</v>
      </c>
      <c r="EI11" s="129">
        <f t="shared" si="59"/>
        <v>-36447.119993392786</v>
      </c>
      <c r="EJ11" s="129">
        <f t="shared" si="59"/>
        <v>-45615.50709016691</v>
      </c>
      <c r="EK11" s="129">
        <f t="shared" si="59"/>
        <v>-61195.507090166968</v>
      </c>
      <c r="EL11" s="129">
        <f t="shared" si="59"/>
        <v>-60382.603864360601</v>
      </c>
      <c r="EM11" s="157">
        <f t="shared" si="59"/>
        <v>-61148.84042350034</v>
      </c>
      <c r="EN11" s="157">
        <f t="shared" si="59"/>
        <v>-83724.539348231512</v>
      </c>
      <c r="EO11" s="157">
        <f t="shared" si="59"/>
        <v>-62482.173756833596</v>
      </c>
      <c r="EP11" s="176">
        <f t="shared" si="59"/>
        <v>-91472.926445005636</v>
      </c>
      <c r="EQ11" s="176">
        <f t="shared" si="59"/>
        <v>-18191.175631849997</v>
      </c>
      <c r="ER11" s="186">
        <f t="shared" si="59"/>
        <v>-23683.611671894381</v>
      </c>
      <c r="ES11" s="186">
        <f t="shared" si="59"/>
        <v>-4468.5949866886367</v>
      </c>
      <c r="ET11" s="186">
        <f t="shared" si="59"/>
        <v>-37807.519717871473</v>
      </c>
      <c r="EU11" s="186">
        <f t="shared" si="59"/>
        <v>-27662.143373785424</v>
      </c>
      <c r="EV11" s="186">
        <f t="shared" si="59"/>
        <v>-35047.519717871473</v>
      </c>
      <c r="EW11" s="198">
        <f t="shared" si="59"/>
        <v>-43210.530470559606</v>
      </c>
      <c r="EX11" s="198">
        <f t="shared" si="59"/>
        <v>-11275.402160869475</v>
      </c>
      <c r="EY11" s="198">
        <f t="shared" si="59"/>
        <v>-12047.824485216232</v>
      </c>
      <c r="EZ11" s="198">
        <f t="shared" si="59"/>
        <v>27821.332051850855</v>
      </c>
      <c r="FA11" s="211">
        <f t="shared" si="59"/>
        <v>-30655.764643570466</v>
      </c>
      <c r="FB11" s="211">
        <f t="shared" si="59"/>
        <v>-15560.022095454857</v>
      </c>
      <c r="FC11" s="221">
        <f t="shared" si="59"/>
        <v>107778.46816921825</v>
      </c>
      <c r="FD11" s="221">
        <f t="shared" si="59"/>
        <v>82240.803899381164</v>
      </c>
      <c r="FE11" s="233">
        <f t="shared" si="59"/>
        <v>83026.60180250759</v>
      </c>
      <c r="FF11" s="233">
        <f t="shared" si="59"/>
        <v>64678.249943089642</v>
      </c>
      <c r="FG11" s="233">
        <f t="shared" si="59"/>
        <v>76121.124902108771</v>
      </c>
      <c r="FH11" s="233">
        <f t="shared" si="59"/>
        <v>61535.759499332722</v>
      </c>
      <c r="FI11" s="233">
        <f t="shared" si="59"/>
        <v>69545.138904756284</v>
      </c>
      <c r="FJ11" s="233">
        <f t="shared" si="59"/>
        <v>66522.871375432704</v>
      </c>
      <c r="FK11" s="36">
        <f t="shared" si="59"/>
        <v>70507.162014487229</v>
      </c>
      <c r="FL11" s="36">
        <f t="shared" si="59"/>
        <v>59217.863816386787</v>
      </c>
      <c r="FM11" s="36">
        <f t="shared" si="59"/>
        <v>87661.314139780065</v>
      </c>
      <c r="FN11" s="36">
        <f t="shared" ref="FN11:GI11" si="60">FN9-AVERAGE(DF9,DR9,ED9,EP9,FB9)</f>
        <v>102758.39844243007</v>
      </c>
      <c r="FO11" s="36">
        <f t="shared" ref="FO11:FZ11" si="61">FO9-AVERAGE(DG9,DS9,EE9,EQ9,FC9)</f>
        <v>96380.791225826892</v>
      </c>
      <c r="FP11" s="36">
        <f t="shared" si="60"/>
        <v>39152.565733414143</v>
      </c>
      <c r="FQ11" s="233">
        <f t="shared" si="60"/>
        <v>10224.299608404341</v>
      </c>
      <c r="FR11" s="36">
        <f t="shared" si="60"/>
        <v>10060.674135737412</v>
      </c>
      <c r="FS11" s="36">
        <f t="shared" si="60"/>
        <v>-11570.010515298723</v>
      </c>
      <c r="FT11" s="36">
        <f t="shared" si="60"/>
        <v>-8135.7114907162322</v>
      </c>
      <c r="FU11" s="36">
        <f t="shared" si="60"/>
        <v>33253.047005095199</v>
      </c>
      <c r="FV11" s="36">
        <f t="shared" si="60"/>
        <v>23456.339907027286</v>
      </c>
      <c r="FW11" s="36">
        <f t="shared" si="60"/>
        <v>73691.744559817686</v>
      </c>
      <c r="FX11" s="36">
        <f t="shared" si="60"/>
        <v>10896.5642986116</v>
      </c>
      <c r="FY11" s="257">
        <f t="shared" si="60"/>
        <v>-73625.80467460904</v>
      </c>
      <c r="FZ11" s="281">
        <f t="shared" si="61"/>
        <v>45463.426797732362</v>
      </c>
      <c r="GA11" s="281">
        <f t="shared" si="60"/>
        <v>20299.040640253806</v>
      </c>
      <c r="GB11" s="281">
        <f t="shared" si="60"/>
        <v>14649.186945527035</v>
      </c>
      <c r="GC11" s="281">
        <f t="shared" si="60"/>
        <v>-12488.962258814863</v>
      </c>
      <c r="GD11" s="281">
        <f t="shared" si="60"/>
        <v>-12387.793825506262</v>
      </c>
      <c r="GE11" s="281">
        <f t="shared" si="60"/>
        <v>2603.7625339315564</v>
      </c>
      <c r="GF11" s="281">
        <f t="shared" si="60"/>
        <v>7680.5768974506063</v>
      </c>
      <c r="GG11" s="281">
        <f t="shared" si="60"/>
        <v>17175.747898589005</v>
      </c>
      <c r="GH11" s="281">
        <f t="shared" si="60"/>
        <v>9673.399331673776</v>
      </c>
      <c r="GI11" s="281">
        <f t="shared" si="60"/>
        <v>-7747.542238366208</v>
      </c>
      <c r="GJ11" s="281">
        <f t="shared" ref="GJ11:GL11" si="62">GJ9-AVERAGE(EB9,EN9,EZ9,FL9,FX9)</f>
        <v>8532.1149259153754</v>
      </c>
      <c r="GK11" s="281">
        <f t="shared" ref="GK11" si="63">GK9-AVERAGE(EC9,EO9,FA9,FM9,FY9)</f>
        <v>38110.51499742645</v>
      </c>
      <c r="GL11" s="281">
        <f t="shared" si="62"/>
        <v>4611.687008912384</v>
      </c>
    </row>
    <row r="12" spans="1:194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0">
        <f t="shared" ref="DG12:EE12" si="64">DG9-DG52</f>
        <v>0</v>
      </c>
      <c r="DH12" s="130">
        <f t="shared" si="64"/>
        <v>0</v>
      </c>
      <c r="DI12" s="130">
        <f t="shared" si="64"/>
        <v>0</v>
      </c>
      <c r="DJ12" s="130">
        <f t="shared" si="64"/>
        <v>0</v>
      </c>
      <c r="DK12" s="130">
        <f t="shared" si="64"/>
        <v>0</v>
      </c>
      <c r="DL12" s="130">
        <f t="shared" si="64"/>
        <v>0</v>
      </c>
      <c r="DM12" s="130">
        <f t="shared" si="64"/>
        <v>0</v>
      </c>
      <c r="DN12" s="130">
        <f t="shared" si="64"/>
        <v>0</v>
      </c>
      <c r="DO12" s="130">
        <f t="shared" si="64"/>
        <v>0</v>
      </c>
      <c r="DP12" s="130">
        <f t="shared" si="64"/>
        <v>0</v>
      </c>
      <c r="DQ12" s="130">
        <f t="shared" si="64"/>
        <v>0</v>
      </c>
      <c r="DR12" s="130">
        <f t="shared" si="64"/>
        <v>0</v>
      </c>
      <c r="DS12" s="130">
        <f t="shared" si="64"/>
        <v>0</v>
      </c>
      <c r="DT12" s="130">
        <f t="shared" si="64"/>
        <v>0</v>
      </c>
      <c r="DU12" s="130">
        <f t="shared" si="64"/>
        <v>0</v>
      </c>
      <c r="DV12" s="130">
        <f t="shared" si="64"/>
        <v>0</v>
      </c>
      <c r="DW12" s="130">
        <f t="shared" si="64"/>
        <v>0</v>
      </c>
      <c r="DX12" s="130">
        <f t="shared" si="64"/>
        <v>0</v>
      </c>
      <c r="DY12" s="130">
        <f t="shared" si="64"/>
        <v>0</v>
      </c>
      <c r="DZ12" s="130">
        <f>DZ9-DZ52</f>
        <v>0</v>
      </c>
      <c r="EA12" s="130">
        <f t="shared" si="64"/>
        <v>0</v>
      </c>
      <c r="EB12" s="130">
        <f t="shared" si="64"/>
        <v>0</v>
      </c>
      <c r="EC12" s="130">
        <f t="shared" si="64"/>
        <v>0</v>
      </c>
      <c r="ED12" s="130">
        <f t="shared" si="64"/>
        <v>0</v>
      </c>
      <c r="EE12" s="130">
        <f t="shared" si="64"/>
        <v>0</v>
      </c>
      <c r="EF12" s="130">
        <f>EF9-EF52</f>
        <v>0</v>
      </c>
      <c r="EG12" s="130">
        <f t="shared" ref="EG12:EN12" si="65">EG9-EG52</f>
        <v>0</v>
      </c>
      <c r="EH12" s="130">
        <f t="shared" si="65"/>
        <v>0</v>
      </c>
      <c r="EI12" s="130">
        <f t="shared" si="65"/>
        <v>0</v>
      </c>
      <c r="EJ12" s="130">
        <f t="shared" si="65"/>
        <v>0</v>
      </c>
      <c r="EK12" s="130">
        <f t="shared" si="65"/>
        <v>0</v>
      </c>
      <c r="EL12" s="130">
        <f t="shared" si="65"/>
        <v>0</v>
      </c>
      <c r="EM12" s="158">
        <f t="shared" si="65"/>
        <v>0</v>
      </c>
      <c r="EN12" s="158">
        <f t="shared" si="65"/>
        <v>0</v>
      </c>
      <c r="EO12" s="158">
        <f t="shared" ref="EO12:FF12" si="66">EO9-EO52</f>
        <v>0</v>
      </c>
      <c r="EP12" s="177">
        <f t="shared" si="66"/>
        <v>0</v>
      </c>
      <c r="EQ12" s="177">
        <f t="shared" si="66"/>
        <v>0</v>
      </c>
      <c r="ER12" s="187">
        <f t="shared" si="66"/>
        <v>0</v>
      </c>
      <c r="ES12" s="187">
        <f t="shared" si="66"/>
        <v>0</v>
      </c>
      <c r="ET12" s="187">
        <f t="shared" si="66"/>
        <v>0</v>
      </c>
      <c r="EU12" s="187">
        <f t="shared" si="66"/>
        <v>0</v>
      </c>
      <c r="EV12" s="187">
        <f t="shared" si="66"/>
        <v>0</v>
      </c>
      <c r="EW12" s="199">
        <f t="shared" si="66"/>
        <v>0</v>
      </c>
      <c r="EX12" s="199">
        <f t="shared" si="66"/>
        <v>9458.9755145470263</v>
      </c>
      <c r="EY12" s="199">
        <f t="shared" si="66"/>
        <v>11249.967882347642</v>
      </c>
      <c r="EZ12" s="199">
        <f t="shared" si="66"/>
        <v>16492.979599341634</v>
      </c>
      <c r="FA12" s="212">
        <f t="shared" si="66"/>
        <v>19269.649784430512</v>
      </c>
      <c r="FB12" s="212">
        <f t="shared" si="66"/>
        <v>20526.315637184365</v>
      </c>
      <c r="FC12" s="222">
        <f t="shared" si="66"/>
        <v>39869.75772136345</v>
      </c>
      <c r="FD12" s="222">
        <f t="shared" si="66"/>
        <v>35093.390691204579</v>
      </c>
      <c r="FE12" s="234">
        <f t="shared" si="66"/>
        <v>28215.195583050954</v>
      </c>
      <c r="FF12" s="234">
        <f t="shared" si="66"/>
        <v>14790.382185780327</v>
      </c>
      <c r="FG12" s="234">
        <f t="shared" ref="FG12:FH12" si="67">FG9-FG52</f>
        <v>12709.726509633241</v>
      </c>
      <c r="FH12" s="234">
        <f t="shared" si="67"/>
        <v>13258.989769332111</v>
      </c>
      <c r="FI12" s="234">
        <f t="shared" ref="FI12:FJ12" si="68">FI9-FI52</f>
        <v>17787.470259228838</v>
      </c>
      <c r="FJ12" s="234">
        <f t="shared" si="68"/>
        <v>16780.525957833568</v>
      </c>
      <c r="FK12" s="38">
        <f t="shared" ref="FK12" si="69">FK9-FK52</f>
        <v>19957.80386408692</v>
      </c>
      <c r="FL12" s="38">
        <f t="shared" ref="FL12:GD12" si="70">FL9-FL52</f>
        <v>29259.074818741297</v>
      </c>
      <c r="FM12" s="38">
        <f t="shared" si="70"/>
        <v>34184.976788311847</v>
      </c>
      <c r="FN12" s="38">
        <f t="shared" si="70"/>
        <v>36414.342318440322</v>
      </c>
      <c r="FO12" s="38">
        <f t="shared" si="70"/>
        <v>0</v>
      </c>
      <c r="FP12" s="38">
        <f t="shared" si="70"/>
        <v>0</v>
      </c>
      <c r="FQ12" s="234">
        <f t="shared" si="70"/>
        <v>35058.022395342821</v>
      </c>
      <c r="FR12" s="38">
        <f t="shared" si="70"/>
        <v>35058.022395342821</v>
      </c>
      <c r="FS12" s="38">
        <f t="shared" si="70"/>
        <v>35058.022395342821</v>
      </c>
      <c r="FT12" s="38">
        <f t="shared" si="70"/>
        <v>35058.022395342821</v>
      </c>
      <c r="FU12" s="38">
        <f t="shared" si="70"/>
        <v>35058.022395342821</v>
      </c>
      <c r="FV12" s="38">
        <f t="shared" si="70"/>
        <v>35058.022395342821</v>
      </c>
      <c r="FW12" s="38">
        <f t="shared" si="70"/>
        <v>29649.908435828576</v>
      </c>
      <c r="FX12" s="38">
        <f t="shared" si="70"/>
        <v>46233.066104359401</v>
      </c>
      <c r="FY12" s="258">
        <f t="shared" si="70"/>
        <v>-1269.0632559689111</v>
      </c>
      <c r="FZ12" s="282">
        <f t="shared" si="70"/>
        <v>1268.2179879037431</v>
      </c>
      <c r="GA12" s="282">
        <f t="shared" si="70"/>
        <v>72214.849648458709</v>
      </c>
      <c r="GB12" s="282">
        <f t="shared" si="70"/>
        <v>72366.455169105844</v>
      </c>
      <c r="GC12" s="282">
        <f t="shared" si="70"/>
        <v>41910.382361881842</v>
      </c>
      <c r="GD12" s="282">
        <f t="shared" si="70"/>
        <v>40914.858352458861</v>
      </c>
      <c r="GE12" s="282">
        <f t="shared" ref="GE12:GI12" si="71">GE9-GE52</f>
        <v>39956.716673753748</v>
      </c>
      <c r="GF12" s="282">
        <f t="shared" si="71"/>
        <v>38617.865676518355</v>
      </c>
      <c r="GG12" s="282">
        <f t="shared" si="71"/>
        <v>37367.031307215279</v>
      </c>
      <c r="GH12" s="282">
        <f t="shared" si="71"/>
        <v>33985.007516166021</v>
      </c>
      <c r="GI12" s="282">
        <f t="shared" si="71"/>
        <v>11173.639194519084</v>
      </c>
      <c r="GJ12" s="282">
        <f t="shared" ref="GJ12:GL12" si="72">GJ9-GJ52</f>
        <v>5101.6575588511187</v>
      </c>
      <c r="GK12" s="282">
        <f t="shared" si="72"/>
        <v>5142.6899441499845</v>
      </c>
      <c r="GL12" s="282">
        <f t="shared" si="72"/>
        <v>289835.13361126796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256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</row>
    <row r="14" spans="1:194" x14ac:dyDescent="0.2">
      <c r="A14" s="14" t="s">
        <v>43</v>
      </c>
      <c r="B14" s="12" t="s">
        <v>11</v>
      </c>
      <c r="C14" s="36">
        <f t="shared" ref="C14:AH14" si="73">(C20-C9)</f>
        <v>154396.69351583376</v>
      </c>
      <c r="D14" s="36">
        <f t="shared" si="73"/>
        <v>102048.57954919134</v>
      </c>
      <c r="E14" s="36">
        <f t="shared" si="73"/>
        <v>64760.680920063634</v>
      </c>
      <c r="F14" s="36">
        <f t="shared" si="73"/>
        <v>-116499.61940630182</v>
      </c>
      <c r="G14" s="36">
        <f t="shared" si="73"/>
        <v>-91587.033704794594</v>
      </c>
      <c r="H14" s="36">
        <f t="shared" si="73"/>
        <v>-107679.3483599686</v>
      </c>
      <c r="I14" s="36">
        <f t="shared" si="73"/>
        <v>-101017.02605651625</v>
      </c>
      <c r="J14" s="36">
        <f t="shared" si="73"/>
        <v>-75319.233771125117</v>
      </c>
      <c r="K14" s="36">
        <f t="shared" si="73"/>
        <v>-13703.967963067582</v>
      </c>
      <c r="L14" s="36">
        <f t="shared" si="73"/>
        <v>-34705.848701215116</v>
      </c>
      <c r="M14" s="36">
        <f t="shared" si="73"/>
        <v>8002.920001034392</v>
      </c>
      <c r="N14" s="36">
        <f t="shared" si="73"/>
        <v>178569.77541428374</v>
      </c>
      <c r="O14" s="36">
        <f t="shared" si="73"/>
        <v>70197.154360241897</v>
      </c>
      <c r="P14" s="36">
        <f t="shared" si="73"/>
        <v>111582.49263613066</v>
      </c>
      <c r="Q14" s="36">
        <f t="shared" si="73"/>
        <v>29052.024361203425</v>
      </c>
      <c r="R14" s="36">
        <f t="shared" si="73"/>
        <v>-120444.23256192505</v>
      </c>
      <c r="S14" s="36">
        <f t="shared" si="73"/>
        <v>-102411.73119615315</v>
      </c>
      <c r="T14" s="36">
        <f t="shared" si="73"/>
        <v>-103742.01877127719</v>
      </c>
      <c r="U14" s="36">
        <f t="shared" si="73"/>
        <v>-83050.621490575286</v>
      </c>
      <c r="V14" s="36">
        <f t="shared" si="73"/>
        <v>-80563.384486570081</v>
      </c>
      <c r="W14" s="36">
        <f t="shared" si="73"/>
        <v>-39318.188530484564</v>
      </c>
      <c r="X14" s="36">
        <f t="shared" si="73"/>
        <v>33950.543408408121</v>
      </c>
      <c r="Y14" s="36">
        <f t="shared" si="73"/>
        <v>17469.910825871571</v>
      </c>
      <c r="Z14" s="36">
        <f t="shared" si="73"/>
        <v>50761.277977471706</v>
      </c>
      <c r="AA14" s="36">
        <f t="shared" si="73"/>
        <v>181488.91341935389</v>
      </c>
      <c r="AB14" s="36">
        <f t="shared" si="73"/>
        <v>247247.93786502373</v>
      </c>
      <c r="AC14" s="36">
        <f t="shared" si="73"/>
        <v>44990.722457398486</v>
      </c>
      <c r="AD14" s="36">
        <f t="shared" si="73"/>
        <v>-48990.177883981494</v>
      </c>
      <c r="AE14" s="36">
        <f t="shared" si="73"/>
        <v>-114764.66102495702</v>
      </c>
      <c r="AF14" s="36">
        <f t="shared" si="73"/>
        <v>-103387.72610919175</v>
      </c>
      <c r="AG14" s="36">
        <f t="shared" si="73"/>
        <v>-121112.55460200872</v>
      </c>
      <c r="AH14" s="36">
        <f t="shared" si="73"/>
        <v>-58689.512375588529</v>
      </c>
      <c r="AI14" s="36">
        <f t="shared" ref="AI14:BN14" si="74">(AI20-AI9)</f>
        <v>-47298.250791251485</v>
      </c>
      <c r="AJ14" s="36">
        <f t="shared" si="74"/>
        <v>3307.604363725346</v>
      </c>
      <c r="AK14" s="36">
        <f t="shared" si="74"/>
        <v>53688.98773659888</v>
      </c>
      <c r="AL14" s="36">
        <f t="shared" si="74"/>
        <v>71377.106869624986</v>
      </c>
      <c r="AM14" s="36">
        <f t="shared" si="74"/>
        <v>187356.03483620571</v>
      </c>
      <c r="AN14" s="36">
        <f t="shared" si="74"/>
        <v>157255.06359979662</v>
      </c>
      <c r="AO14" s="36">
        <f t="shared" si="74"/>
        <v>-12512.568051971146</v>
      </c>
      <c r="AP14" s="36">
        <f t="shared" si="74"/>
        <v>-69050.601178611803</v>
      </c>
      <c r="AQ14" s="36">
        <f t="shared" si="74"/>
        <v>-128084.12985350538</v>
      </c>
      <c r="AR14" s="36">
        <f t="shared" si="74"/>
        <v>-108035.53472742223</v>
      </c>
      <c r="AS14" s="36">
        <f t="shared" si="74"/>
        <v>-89687.835874953016</v>
      </c>
      <c r="AT14" s="36">
        <f t="shared" si="74"/>
        <v>-70283.397712681472</v>
      </c>
      <c r="AU14" s="36">
        <f t="shared" si="74"/>
        <v>-72191.494753015024</v>
      </c>
      <c r="AV14" s="36">
        <f t="shared" si="74"/>
        <v>53273.74501217989</v>
      </c>
      <c r="AW14" s="36">
        <f t="shared" si="74"/>
        <v>31921.286480906652</v>
      </c>
      <c r="AX14" s="36">
        <f t="shared" si="74"/>
        <v>99215.903700526163</v>
      </c>
      <c r="AY14" s="36">
        <f t="shared" si="74"/>
        <v>146174.92528293486</v>
      </c>
      <c r="AZ14" s="36">
        <f t="shared" si="74"/>
        <v>16855.262019837101</v>
      </c>
      <c r="BA14" s="36">
        <f t="shared" si="74"/>
        <v>-12717.706857290876</v>
      </c>
      <c r="BB14" s="36">
        <f t="shared" si="74"/>
        <v>-68865.874707850191</v>
      </c>
      <c r="BC14" s="36">
        <f t="shared" si="74"/>
        <v>-141148.58440850064</v>
      </c>
      <c r="BD14" s="36">
        <f t="shared" si="74"/>
        <v>-160763.77394199645</v>
      </c>
      <c r="BE14" s="36">
        <f t="shared" si="74"/>
        <v>-151561.9884161916</v>
      </c>
      <c r="BF14" s="36">
        <f t="shared" si="74"/>
        <v>-61484.770905398211</v>
      </c>
      <c r="BG14" s="36">
        <f t="shared" si="74"/>
        <v>-32969.919667936512</v>
      </c>
      <c r="BH14" s="36">
        <f t="shared" si="74"/>
        <v>76345.254510012746</v>
      </c>
      <c r="BI14" s="36">
        <f t="shared" si="74"/>
        <v>168088.94323738251</v>
      </c>
      <c r="BJ14" s="36">
        <f t="shared" si="74"/>
        <v>143546.17694417806</v>
      </c>
      <c r="BK14" s="36">
        <f t="shared" si="74"/>
        <v>169135.93590643507</v>
      </c>
      <c r="BL14" s="36">
        <f t="shared" si="74"/>
        <v>137683.90670384595</v>
      </c>
      <c r="BM14" s="36">
        <f t="shared" si="74"/>
        <v>5253.102261872089</v>
      </c>
      <c r="BN14" s="36">
        <f t="shared" si="74"/>
        <v>-117675.88619125597</v>
      </c>
      <c r="BO14" s="36">
        <f t="shared" ref="BO14:CT14" si="75">(BO20-BO9)</f>
        <v>-119984.9498535716</v>
      </c>
      <c r="BP14" s="36">
        <f t="shared" si="75"/>
        <v>-92240.320287038805</v>
      </c>
      <c r="BQ14" s="36">
        <f t="shared" si="75"/>
        <v>-78688.3030783266</v>
      </c>
      <c r="BR14" s="36">
        <f t="shared" si="75"/>
        <v>-70956.72061835471</v>
      </c>
      <c r="BS14" s="36">
        <f t="shared" si="75"/>
        <v>-46095.649848136236</v>
      </c>
      <c r="BT14" s="36">
        <f t="shared" si="75"/>
        <v>-20825.203095726785</v>
      </c>
      <c r="BU14" s="36">
        <f t="shared" si="75"/>
        <v>-2029.1273237414425</v>
      </c>
      <c r="BV14" s="36">
        <f t="shared" si="75"/>
        <v>198445.37675860326</v>
      </c>
      <c r="BW14" s="36">
        <f t="shared" si="75"/>
        <v>189405.21140639117</v>
      </c>
      <c r="BX14" s="36">
        <f t="shared" si="75"/>
        <v>177925.09113880148</v>
      </c>
      <c r="BY14" s="36">
        <f t="shared" si="75"/>
        <v>12519.737430146779</v>
      </c>
      <c r="BZ14" s="36">
        <f t="shared" si="75"/>
        <v>-46460.491465345316</v>
      </c>
      <c r="CA14" s="36">
        <f t="shared" si="75"/>
        <v>-100622.47860134605</v>
      </c>
      <c r="CB14" s="36">
        <f t="shared" si="75"/>
        <v>-112924.75452947128</v>
      </c>
      <c r="CC14" s="36">
        <f t="shared" si="75"/>
        <v>-126035.0247647668</v>
      </c>
      <c r="CD14" s="36">
        <f t="shared" si="75"/>
        <v>-94289.640548130294</v>
      </c>
      <c r="CE14" s="36">
        <f t="shared" si="75"/>
        <v>-55001.739090197778</v>
      </c>
      <c r="CF14" s="36">
        <f t="shared" si="75"/>
        <v>-27294.295419108705</v>
      </c>
      <c r="CG14" s="36">
        <f t="shared" si="75"/>
        <v>2087.4676305819885</v>
      </c>
      <c r="CH14" s="36">
        <f t="shared" si="75"/>
        <v>62937.396670401678</v>
      </c>
      <c r="CI14" s="36">
        <f t="shared" si="75"/>
        <v>104778.47962036915</v>
      </c>
      <c r="CJ14" s="36">
        <f t="shared" si="75"/>
        <v>115227.88157504395</v>
      </c>
      <c r="CK14" s="36">
        <f t="shared" si="75"/>
        <v>-28609.225976234651</v>
      </c>
      <c r="CL14" s="36">
        <f t="shared" si="75"/>
        <v>-74665.442177501798</v>
      </c>
      <c r="CM14" s="36">
        <f t="shared" si="75"/>
        <v>-88600.497450695897</v>
      </c>
      <c r="CN14" s="36">
        <f t="shared" si="75"/>
        <v>-93150.919994767115</v>
      </c>
      <c r="CO14" s="36">
        <f t="shared" si="75"/>
        <v>-66946.461453658703</v>
      </c>
      <c r="CP14" s="36">
        <f t="shared" si="75"/>
        <v>-26474.133215602371</v>
      </c>
      <c r="CQ14" s="36">
        <f t="shared" si="75"/>
        <v>-33939.408216203068</v>
      </c>
      <c r="CR14" s="36">
        <f t="shared" si="75"/>
        <v>16564.81583272916</v>
      </c>
      <c r="CS14" s="36">
        <f t="shared" si="75"/>
        <v>33639.619878740865</v>
      </c>
      <c r="CT14" s="36">
        <f t="shared" si="75"/>
        <v>127371.71456407494</v>
      </c>
      <c r="CU14" s="36">
        <f t="shared" ref="CU14:ED14" si="76">(CU20-CU9)</f>
        <v>230129.17795312777</v>
      </c>
      <c r="CV14" s="36">
        <f t="shared" si="76"/>
        <v>165983.59224978596</v>
      </c>
      <c r="CW14" s="36">
        <f t="shared" si="76"/>
        <v>80864.156936439744</v>
      </c>
      <c r="CX14" s="36">
        <f t="shared" si="76"/>
        <v>-30829.994385895465</v>
      </c>
      <c r="CY14" s="36">
        <f t="shared" si="76"/>
        <v>-81520.051959649252</v>
      </c>
      <c r="CZ14" s="36">
        <f t="shared" si="76"/>
        <v>-78326.405161616043</v>
      </c>
      <c r="DA14" s="36">
        <f t="shared" si="76"/>
        <v>-62275.855569896929</v>
      </c>
      <c r="DB14" s="36">
        <f t="shared" si="76"/>
        <v>-69636.949920348241</v>
      </c>
      <c r="DC14" s="36">
        <f t="shared" si="76"/>
        <v>-33258.441249457537</v>
      </c>
      <c r="DD14" s="36">
        <f t="shared" si="76"/>
        <v>26349.786088275025</v>
      </c>
      <c r="DE14" s="36">
        <f t="shared" si="76"/>
        <v>98338.685202961264</v>
      </c>
      <c r="DF14" s="36">
        <f t="shared" si="76"/>
        <v>191441.0937204829</v>
      </c>
      <c r="DG14" s="129">
        <f t="shared" si="76"/>
        <v>208191.38222293602</v>
      </c>
      <c r="DH14" s="129">
        <f t="shared" si="76"/>
        <v>151321.41582145327</v>
      </c>
      <c r="DI14" s="129">
        <f t="shared" si="76"/>
        <v>63972.992515975551</v>
      </c>
      <c r="DJ14" s="129">
        <f t="shared" si="76"/>
        <v>-28460.909056142409</v>
      </c>
      <c r="DK14" s="129">
        <f t="shared" si="76"/>
        <v>-77523.282836590981</v>
      </c>
      <c r="DL14" s="129">
        <f t="shared" si="76"/>
        <v>-104170.50566228954</v>
      </c>
      <c r="DM14" s="129">
        <f t="shared" si="76"/>
        <v>-86440.262756324199</v>
      </c>
      <c r="DN14" s="129">
        <f t="shared" si="76"/>
        <v>-59615.031568361359</v>
      </c>
      <c r="DO14" s="129">
        <f t="shared" si="76"/>
        <v>-32245.526557647274</v>
      </c>
      <c r="DP14" s="129">
        <f t="shared" si="76"/>
        <v>64847.699776026013</v>
      </c>
      <c r="DQ14" s="129">
        <f t="shared" si="76"/>
        <v>97895.106148211111</v>
      </c>
      <c r="DR14" s="129">
        <f t="shared" si="76"/>
        <v>126872.13702241227</v>
      </c>
      <c r="DS14" s="129">
        <f t="shared" si="76"/>
        <v>286549.39066399098</v>
      </c>
      <c r="DT14" s="129">
        <f t="shared" si="76"/>
        <v>241016.48692409747</v>
      </c>
      <c r="DU14" s="129">
        <f t="shared" si="76"/>
        <v>94502.002046720823</v>
      </c>
      <c r="DV14" s="129">
        <f t="shared" si="76"/>
        <v>-40196.602199228248</v>
      </c>
      <c r="DW14" s="129">
        <f t="shared" si="76"/>
        <v>-46553.565130734554</v>
      </c>
      <c r="DX14" s="129">
        <f t="shared" si="76"/>
        <v>-38519.192776234937</v>
      </c>
      <c r="DY14" s="129">
        <f t="shared" si="76"/>
        <v>-31809.451454465656</v>
      </c>
      <c r="DZ14" s="129">
        <f>(DZ20-DZ9)</f>
        <v>5094.4039000459306</v>
      </c>
      <c r="EA14" s="129">
        <f t="shared" si="76"/>
        <v>35106.057726266765</v>
      </c>
      <c r="EB14" s="129">
        <f t="shared" si="76"/>
        <v>89523.627267719829</v>
      </c>
      <c r="EC14" s="129">
        <f t="shared" si="76"/>
        <v>114541.2316108935</v>
      </c>
      <c r="ED14" s="129">
        <f t="shared" si="76"/>
        <v>194560.16966352426</v>
      </c>
      <c r="EE14" s="129">
        <f t="shared" ref="EE14:FF14" si="77">(EE20-EE9)</f>
        <v>287417.96408584417</v>
      </c>
      <c r="EF14" s="129">
        <f t="shared" si="77"/>
        <v>211591.48463716236</v>
      </c>
      <c r="EG14" s="129">
        <f t="shared" si="77"/>
        <v>94124.758619916916</v>
      </c>
      <c r="EH14" s="129">
        <f t="shared" si="77"/>
        <v>4540.7260062797868</v>
      </c>
      <c r="EI14" s="129">
        <f t="shared" si="77"/>
        <v>-32692.076965147018</v>
      </c>
      <c r="EJ14" s="129">
        <f t="shared" si="77"/>
        <v>-29716.291163288261</v>
      </c>
      <c r="EK14" s="129">
        <f t="shared" si="77"/>
        <v>-5808.0938432587718</v>
      </c>
      <c r="EL14" s="129">
        <f t="shared" si="77"/>
        <v>29980.633339851367</v>
      </c>
      <c r="EM14" s="157">
        <f t="shared" si="77"/>
        <v>53603.062965959951</v>
      </c>
      <c r="EN14" s="157">
        <f t="shared" si="77"/>
        <v>147396.07249352313</v>
      </c>
      <c r="EO14" s="157">
        <f t="shared" si="77"/>
        <v>152968.77170205995</v>
      </c>
      <c r="EP14" s="176">
        <f t="shared" si="77"/>
        <v>247880.11869884952</v>
      </c>
      <c r="EQ14" s="176">
        <f t="shared" si="77"/>
        <v>258168.82577386888</v>
      </c>
      <c r="ER14" s="186">
        <f t="shared" si="77"/>
        <v>218361.41513179761</v>
      </c>
      <c r="ES14" s="186">
        <f t="shared" si="77"/>
        <v>85488.523533748055</v>
      </c>
      <c r="ET14" s="186">
        <f t="shared" si="77"/>
        <v>17005.566188928206</v>
      </c>
      <c r="EU14" s="186">
        <f t="shared" si="77"/>
        <v>-27554.118502928759</v>
      </c>
      <c r="EV14" s="186">
        <f t="shared" si="77"/>
        <v>-30426.801405118575</v>
      </c>
      <c r="EW14" s="198">
        <f t="shared" si="77"/>
        <v>-26762.340822504164</v>
      </c>
      <c r="EX14" s="198">
        <f t="shared" si="77"/>
        <v>-20160.138553211436</v>
      </c>
      <c r="EY14" s="198">
        <f t="shared" si="77"/>
        <v>2968.8235413169314</v>
      </c>
      <c r="EZ14" s="198">
        <f t="shared" si="77"/>
        <v>63024.069761763094</v>
      </c>
      <c r="FA14" s="211">
        <f t="shared" si="77"/>
        <v>148163.82009931753</v>
      </c>
      <c r="FB14" s="211">
        <f t="shared" si="77"/>
        <v>178516.62413845351</v>
      </c>
      <c r="FC14" s="221">
        <f t="shared" si="77"/>
        <v>176137.65595347993</v>
      </c>
      <c r="FD14" s="221">
        <f t="shared" si="77"/>
        <v>98758.688650052471</v>
      </c>
      <c r="FE14" s="233">
        <f t="shared" si="77"/>
        <v>2693.3237991469796</v>
      </c>
      <c r="FF14" s="233">
        <f t="shared" si="77"/>
        <v>-17420.486992450722</v>
      </c>
      <c r="FG14" s="233">
        <f t="shared" ref="FG14:FH14" si="78">(FG20-FG9)</f>
        <v>-128386.46194452822</v>
      </c>
      <c r="FH14" s="233">
        <f t="shared" si="78"/>
        <v>-57439.326036664424</v>
      </c>
      <c r="FI14" s="233">
        <f t="shared" ref="FI14:FJ14" si="79">(FI20-FI9)</f>
        <v>-113949.51973113447</v>
      </c>
      <c r="FJ14" s="233">
        <f t="shared" si="79"/>
        <v>-78428.221750153345</v>
      </c>
      <c r="FK14" s="36">
        <f t="shared" ref="FK14" si="80">(FK20-FK9)</f>
        <v>-64799.444655837317</v>
      </c>
      <c r="FL14" s="36">
        <f t="shared" ref="FL14:FN14" si="81">(FL20-FL9)</f>
        <v>19291.489317970118</v>
      </c>
      <c r="FM14" s="36">
        <f t="shared" si="81"/>
        <v>33758.786740320269</v>
      </c>
      <c r="FN14" s="36">
        <f t="shared" si="81"/>
        <v>81605.502418383141</v>
      </c>
      <c r="FO14" s="36">
        <f t="shared" ref="FO14:FP14" si="82">(FO20-FO9)</f>
        <v>144768.9708891164</v>
      </c>
      <c r="FP14" s="36">
        <f t="shared" si="82"/>
        <v>175628.5175142517</v>
      </c>
      <c r="FQ14" s="233">
        <f t="shared" ref="FQ14:FR14" si="83">(FQ20-FQ9)</f>
        <v>24664.351193095499</v>
      </c>
      <c r="FR14" s="36">
        <f t="shared" si="83"/>
        <v>-75807.77636319719</v>
      </c>
      <c r="FS14" s="36">
        <f t="shared" ref="FS14:FT14" si="84">(FS20-FS9)</f>
        <v>-54105.770777723199</v>
      </c>
      <c r="FT14" s="36">
        <f t="shared" si="84"/>
        <v>-82307.549072625639</v>
      </c>
      <c r="FU14" s="36">
        <f t="shared" ref="FU14:FV14" si="85">(FU20-FU9)</f>
        <v>-109802.51802115116</v>
      </c>
      <c r="FV14" s="36">
        <f t="shared" si="85"/>
        <v>-46762.223911398847</v>
      </c>
      <c r="FW14" s="36">
        <f t="shared" ref="FW14:FX14" si="86">(FW20-FW9)</f>
        <v>-94920.311823198659</v>
      </c>
      <c r="FX14" s="36">
        <f t="shared" si="86"/>
        <v>37180.436860034941</v>
      </c>
      <c r="FY14" s="257">
        <f t="shared" ref="FY14:GA14" si="87">(FY20-FY9)</f>
        <v>135833.33333333343</v>
      </c>
      <c r="FZ14" s="281">
        <f t="shared" ref="FZ14" si="88">(FZ20-FZ9)</f>
        <v>51709.677419354732</v>
      </c>
      <c r="GA14" s="281">
        <f t="shared" si="87"/>
        <v>117888.15851449023</v>
      </c>
      <c r="GB14" s="281">
        <f t="shared" ref="GB14:GC14" si="89">(GB20-GB9)</f>
        <v>93381.760580304253</v>
      </c>
      <c r="GC14" s="281">
        <f t="shared" si="89"/>
        <v>23298.891403047484</v>
      </c>
      <c r="GD14" s="281">
        <f t="shared" ref="GD14:GE14" si="90">(GD20-GD9)</f>
        <v>-50851.157570744021</v>
      </c>
      <c r="GE14" s="281">
        <f t="shared" si="90"/>
        <v>-89716.971579003817</v>
      </c>
      <c r="GF14" s="281">
        <f t="shared" ref="GF14" si="91">(GF20-GF9)</f>
        <v>-89837.490695811866</v>
      </c>
      <c r="GG14" s="281">
        <f t="shared" ref="GG14:GH14" si="92">(GG20-GG9)</f>
        <v>-95800.740849210852</v>
      </c>
      <c r="GH14" s="281">
        <f t="shared" si="92"/>
        <v>-58311.456809289375</v>
      </c>
      <c r="GI14" s="281">
        <f t="shared" ref="GI14" si="93">(GI20-GI9)</f>
        <v>-23213.274734775448</v>
      </c>
      <c r="GJ14" s="281">
        <f t="shared" ref="GJ14:GK14" si="94">(GJ20-GJ9)</f>
        <v>35555.288733136957</v>
      </c>
      <c r="GK14" s="281">
        <f t="shared" si="94"/>
        <v>41559.120814346301</v>
      </c>
      <c r="GL14" s="281">
        <f t="shared" ref="GL14" si="95">(GL20-GL9)</f>
        <v>97399.924603511288</v>
      </c>
    </row>
    <row r="15" spans="1:194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96">P14-D14</f>
        <v>9533.9130869393121</v>
      </c>
      <c r="Q15" s="36">
        <f t="shared" si="96"/>
        <v>-35708.65655886021</v>
      </c>
      <c r="R15" s="36">
        <f t="shared" si="96"/>
        <v>-3944.6131556232285</v>
      </c>
      <c r="S15" s="36">
        <f t="shared" si="96"/>
        <v>-10824.697491358558</v>
      </c>
      <c r="T15" s="36">
        <f t="shared" si="96"/>
        <v>3937.3295886914129</v>
      </c>
      <c r="U15" s="36">
        <f t="shared" si="96"/>
        <v>17966.40456594096</v>
      </c>
      <c r="V15" s="36">
        <f t="shared" si="96"/>
        <v>-5244.1507154449646</v>
      </c>
      <c r="W15" s="36">
        <f t="shared" si="96"/>
        <v>-25614.220567416982</v>
      </c>
      <c r="X15" s="36">
        <f t="shared" si="96"/>
        <v>68656.392109623237</v>
      </c>
      <c r="Y15" s="36">
        <f t="shared" si="96"/>
        <v>9466.9908248371794</v>
      </c>
      <c r="Z15" s="36">
        <f t="shared" si="96"/>
        <v>-127808.49743681203</v>
      </c>
      <c r="AA15" s="36">
        <f t="shared" si="96"/>
        <v>111291.759059112</v>
      </c>
      <c r="AB15" s="36">
        <f t="shared" si="96"/>
        <v>135665.44522889308</v>
      </c>
      <c r="AC15" s="36">
        <f t="shared" si="96"/>
        <v>15938.698096195061</v>
      </c>
      <c r="AD15" s="36">
        <f t="shared" si="96"/>
        <v>71454.054677943554</v>
      </c>
      <c r="AE15" s="36">
        <f t="shared" si="96"/>
        <v>-12352.92982880387</v>
      </c>
      <c r="AF15" s="36">
        <f t="shared" si="96"/>
        <v>354.29266208544141</v>
      </c>
      <c r="AG15" s="36">
        <f t="shared" si="96"/>
        <v>-38061.933111433435</v>
      </c>
      <c r="AH15" s="36">
        <f t="shared" si="96"/>
        <v>21873.872110981552</v>
      </c>
      <c r="AI15" s="36">
        <f t="shared" si="96"/>
        <v>-7980.0622607669211</v>
      </c>
      <c r="AJ15" s="36">
        <f t="shared" si="96"/>
        <v>-30642.939044682775</v>
      </c>
      <c r="AK15" s="36">
        <f t="shared" si="96"/>
        <v>36219.076910727308</v>
      </c>
      <c r="AL15" s="36">
        <f t="shared" si="96"/>
        <v>20615.82889215328</v>
      </c>
      <c r="AM15" s="36">
        <f t="shared" si="96"/>
        <v>5867.12141685182</v>
      </c>
      <c r="AN15" s="36">
        <f t="shared" si="96"/>
        <v>-89992.874265227118</v>
      </c>
      <c r="AO15" s="36">
        <f t="shared" si="96"/>
        <v>-57503.290509369632</v>
      </c>
      <c r="AP15" s="36">
        <f t="shared" si="96"/>
        <v>-20060.423294630309</v>
      </c>
      <c r="AQ15" s="36">
        <f t="shared" si="96"/>
        <v>-13319.468828548357</v>
      </c>
      <c r="AR15" s="36">
        <f t="shared" si="96"/>
        <v>-4647.8086182304833</v>
      </c>
      <c r="AS15" s="36">
        <f t="shared" si="96"/>
        <v>31424.718727055704</v>
      </c>
      <c r="AT15" s="36">
        <f t="shared" si="96"/>
        <v>-11593.885337092943</v>
      </c>
      <c r="AU15" s="36">
        <f t="shared" si="96"/>
        <v>-24893.243961763539</v>
      </c>
      <c r="AV15" s="36">
        <f t="shared" si="96"/>
        <v>49966.140648454544</v>
      </c>
      <c r="AW15" s="36">
        <f t="shared" si="96"/>
        <v>-21767.701255692227</v>
      </c>
      <c r="AX15" s="36">
        <f t="shared" si="96"/>
        <v>27838.796830901178</v>
      </c>
      <c r="AY15" s="36">
        <f t="shared" si="96"/>
        <v>-41181.109553270857</v>
      </c>
      <c r="AZ15" s="36">
        <f t="shared" si="96"/>
        <v>-140399.80157995952</v>
      </c>
      <c r="BA15" s="36">
        <f t="shared" si="96"/>
        <v>-205.13880531972973</v>
      </c>
      <c r="BB15" s="36">
        <f t="shared" si="96"/>
        <v>184.72647076161229</v>
      </c>
      <c r="BC15" s="36">
        <f t="shared" si="96"/>
        <v>-13064.45455499526</v>
      </c>
      <c r="BD15" s="36">
        <f t="shared" si="96"/>
        <v>-52728.23921457422</v>
      </c>
      <c r="BE15" s="36">
        <f t="shared" si="96"/>
        <v>-61874.152541238582</v>
      </c>
      <c r="BF15" s="36">
        <f t="shared" si="96"/>
        <v>8798.6268072832609</v>
      </c>
      <c r="BG15" s="36">
        <f t="shared" si="96"/>
        <v>39221.575085078512</v>
      </c>
      <c r="BH15" s="36">
        <f t="shared" si="96"/>
        <v>23071.509497832856</v>
      </c>
      <c r="BI15" s="36">
        <f t="shared" si="96"/>
        <v>136167.65675647586</v>
      </c>
      <c r="BJ15" s="36">
        <f t="shared" si="96"/>
        <v>44330.2732436519</v>
      </c>
      <c r="BK15" s="36">
        <f t="shared" si="96"/>
        <v>22961.010623500217</v>
      </c>
      <c r="BL15" s="36">
        <f t="shared" si="96"/>
        <v>120828.64468400885</v>
      </c>
      <c r="BM15" s="36">
        <f t="shared" si="96"/>
        <v>17970.809119162965</v>
      </c>
      <c r="BN15" s="36">
        <f t="shared" si="96"/>
        <v>-48810.011483405775</v>
      </c>
      <c r="BO15" s="36">
        <f t="shared" si="96"/>
        <v>21163.634554929042</v>
      </c>
      <c r="BP15" s="36">
        <f t="shared" si="96"/>
        <v>68523.453654957644</v>
      </c>
      <c r="BQ15" s="36">
        <f t="shared" si="96"/>
        <v>72873.685337864998</v>
      </c>
      <c r="BR15" s="36">
        <f t="shared" si="96"/>
        <v>-9471.9497129564988</v>
      </c>
      <c r="BS15" s="36">
        <f t="shared" si="96"/>
        <v>-13125.730180199724</v>
      </c>
      <c r="BT15" s="36">
        <f t="shared" si="96"/>
        <v>-97170.457605739532</v>
      </c>
      <c r="BU15" s="36">
        <f t="shared" si="96"/>
        <v>-170118.07056112395</v>
      </c>
      <c r="BV15" s="36">
        <f t="shared" si="96"/>
        <v>54899.199814425199</v>
      </c>
      <c r="BW15" s="36">
        <f t="shared" si="96"/>
        <v>20269.2754999561</v>
      </c>
      <c r="BX15" s="36">
        <f t="shared" si="96"/>
        <v>40241.184434955532</v>
      </c>
      <c r="BY15" s="36">
        <f t="shared" si="96"/>
        <v>7266.6351682746899</v>
      </c>
      <c r="BZ15" s="36">
        <f t="shared" si="96"/>
        <v>71215.39472591065</v>
      </c>
      <c r="CA15" s="36">
        <f t="shared" si="96"/>
        <v>19362.471252225543</v>
      </c>
      <c r="CB15" s="36">
        <f t="shared" ref="CB15:ED15" si="97">CB14-BP14</f>
        <v>-20684.434242432471</v>
      </c>
      <c r="CC15" s="36">
        <f t="shared" si="97"/>
        <v>-47346.7216864402</v>
      </c>
      <c r="CD15" s="36">
        <f t="shared" si="97"/>
        <v>-23332.919929775584</v>
      </c>
      <c r="CE15" s="36">
        <f t="shared" si="97"/>
        <v>-8906.0892420615419</v>
      </c>
      <c r="CF15" s="36">
        <f t="shared" si="97"/>
        <v>-6469.0923233819194</v>
      </c>
      <c r="CG15" s="36">
        <f t="shared" si="97"/>
        <v>4116.594954323431</v>
      </c>
      <c r="CH15" s="36">
        <f t="shared" si="97"/>
        <v>-135507.98008820158</v>
      </c>
      <c r="CI15" s="36">
        <f t="shared" si="97"/>
        <v>-84626.731786022021</v>
      </c>
      <c r="CJ15" s="36">
        <f t="shared" si="97"/>
        <v>-62697.209563757526</v>
      </c>
      <c r="CK15" s="36">
        <f t="shared" si="97"/>
        <v>-41128.96340638143</v>
      </c>
      <c r="CL15" s="36">
        <f t="shared" si="97"/>
        <v>-28204.950712156482</v>
      </c>
      <c r="CM15" s="36">
        <f t="shared" si="97"/>
        <v>12021.981150650157</v>
      </c>
      <c r="CN15" s="36">
        <f t="shared" si="97"/>
        <v>19773.834534704161</v>
      </c>
      <c r="CO15" s="36">
        <f t="shared" si="97"/>
        <v>59088.563311108097</v>
      </c>
      <c r="CP15" s="36">
        <f t="shared" si="97"/>
        <v>67815.507332527923</v>
      </c>
      <c r="CQ15" s="36">
        <f t="shared" si="97"/>
        <v>21062.33087399471</v>
      </c>
      <c r="CR15" s="36">
        <f t="shared" si="97"/>
        <v>43859.111251837865</v>
      </c>
      <c r="CS15" s="36">
        <f t="shared" si="97"/>
        <v>31552.152248158876</v>
      </c>
      <c r="CT15" s="36">
        <f t="shared" si="97"/>
        <v>64434.317893673258</v>
      </c>
      <c r="CU15" s="36">
        <f t="shared" si="97"/>
        <v>125350.69833275862</v>
      </c>
      <c r="CV15" s="36">
        <f t="shared" si="97"/>
        <v>50755.710674742004</v>
      </c>
      <c r="CW15" s="36">
        <f t="shared" si="97"/>
        <v>109473.38291267439</v>
      </c>
      <c r="CX15" s="36">
        <f t="shared" si="97"/>
        <v>43835.447791606333</v>
      </c>
      <c r="CY15" s="36">
        <f t="shared" si="97"/>
        <v>7080.4454910466447</v>
      </c>
      <c r="CZ15" s="36">
        <f t="shared" si="97"/>
        <v>14824.514833151072</v>
      </c>
      <c r="DA15" s="36">
        <f t="shared" si="97"/>
        <v>4670.6058837617747</v>
      </c>
      <c r="DB15" s="36">
        <f t="shared" si="97"/>
        <v>-43162.81670474587</v>
      </c>
      <c r="DC15" s="36">
        <f t="shared" si="97"/>
        <v>680.96696674553095</v>
      </c>
      <c r="DD15" s="36">
        <f t="shared" si="97"/>
        <v>9784.9702555458643</v>
      </c>
      <c r="DE15" s="36">
        <f t="shared" si="97"/>
        <v>64699.065324220399</v>
      </c>
      <c r="DF15" s="36">
        <f t="shared" si="97"/>
        <v>64069.379156407958</v>
      </c>
      <c r="DG15" s="129">
        <f t="shared" si="97"/>
        <v>-21937.795730191749</v>
      </c>
      <c r="DH15" s="129">
        <f t="shared" si="97"/>
        <v>-14662.176428332692</v>
      </c>
      <c r="DI15" s="129">
        <f t="shared" si="97"/>
        <v>-16891.164420464193</v>
      </c>
      <c r="DJ15" s="129">
        <f t="shared" si="97"/>
        <v>2369.0853297530557</v>
      </c>
      <c r="DK15" s="129">
        <f t="shared" si="97"/>
        <v>3996.7691230582714</v>
      </c>
      <c r="DL15" s="129">
        <f t="shared" si="97"/>
        <v>-25844.100500673492</v>
      </c>
      <c r="DM15" s="129">
        <f t="shared" si="97"/>
        <v>-24164.40718642727</v>
      </c>
      <c r="DN15" s="129">
        <f t="shared" si="97"/>
        <v>10021.918351986882</v>
      </c>
      <c r="DO15" s="129">
        <f t="shared" si="97"/>
        <v>1012.9146918102633</v>
      </c>
      <c r="DP15" s="129">
        <f t="shared" si="97"/>
        <v>38497.913687750988</v>
      </c>
      <c r="DQ15" s="129">
        <f t="shared" si="97"/>
        <v>-443.57905475015286</v>
      </c>
      <c r="DR15" s="129">
        <f t="shared" si="97"/>
        <v>-64568.956698070629</v>
      </c>
      <c r="DS15" s="129">
        <f t="shared" si="97"/>
        <v>78358.008441054961</v>
      </c>
      <c r="DT15" s="129">
        <f t="shared" si="97"/>
        <v>89695.0711026442</v>
      </c>
      <c r="DU15" s="129">
        <f t="shared" si="97"/>
        <v>30529.009530745272</v>
      </c>
      <c r="DV15" s="129">
        <f t="shared" si="97"/>
        <v>-11735.693143085839</v>
      </c>
      <c r="DW15" s="129">
        <f t="shared" si="97"/>
        <v>30969.717705856427</v>
      </c>
      <c r="DX15" s="129">
        <f t="shared" si="97"/>
        <v>65651.312886054598</v>
      </c>
      <c r="DY15" s="129">
        <f t="shared" si="97"/>
        <v>54630.811301858543</v>
      </c>
      <c r="DZ15" s="129">
        <f t="shared" si="97"/>
        <v>64709.43546840729</v>
      </c>
      <c r="EA15" s="129">
        <f t="shared" si="97"/>
        <v>67351.584283914039</v>
      </c>
      <c r="EB15" s="129">
        <f t="shared" si="97"/>
        <v>24675.927491693816</v>
      </c>
      <c r="EC15" s="129">
        <f t="shared" si="97"/>
        <v>16646.125462682394</v>
      </c>
      <c r="ED15" s="129">
        <f t="shared" si="97"/>
        <v>67688.03264111199</v>
      </c>
      <c r="EE15" s="129">
        <f>EE14-DS14</f>
        <v>868.57342185318703</v>
      </c>
      <c r="EF15" s="129">
        <f>EF14-DT14</f>
        <v>-29425.002286935109</v>
      </c>
      <c r="EG15" s="129">
        <f>EG14-DU14</f>
        <v>-377.24342680390691</v>
      </c>
      <c r="EH15" s="129">
        <f t="shared" ref="EH15:FM15" si="98">EH14-DV14</f>
        <v>44737.328205508034</v>
      </c>
      <c r="EI15" s="129">
        <f t="shared" si="98"/>
        <v>13861.488165587536</v>
      </c>
      <c r="EJ15" s="129">
        <f t="shared" si="98"/>
        <v>8802.9016129466763</v>
      </c>
      <c r="EK15" s="129">
        <f t="shared" si="98"/>
        <v>26001.357611206884</v>
      </c>
      <c r="EL15" s="129">
        <f t="shared" si="98"/>
        <v>24886.229439805436</v>
      </c>
      <c r="EM15" s="157">
        <f t="shared" si="98"/>
        <v>18497.005239693186</v>
      </c>
      <c r="EN15" s="157">
        <f t="shared" si="98"/>
        <v>57872.445225803298</v>
      </c>
      <c r="EO15" s="157">
        <f t="shared" si="98"/>
        <v>38427.540091166447</v>
      </c>
      <c r="EP15" s="176">
        <f t="shared" si="98"/>
        <v>53319.949035325262</v>
      </c>
      <c r="EQ15" s="176">
        <f t="shared" si="98"/>
        <v>-29249.138311975286</v>
      </c>
      <c r="ER15" s="186">
        <f t="shared" si="98"/>
        <v>6769.9304946352495</v>
      </c>
      <c r="ES15" s="186">
        <f t="shared" si="98"/>
        <v>-8636.235086168861</v>
      </c>
      <c r="ET15" s="186">
        <f t="shared" si="98"/>
        <v>12464.840182648419</v>
      </c>
      <c r="EU15" s="186">
        <f t="shared" si="98"/>
        <v>5137.9584622182592</v>
      </c>
      <c r="EV15" s="186">
        <f t="shared" si="98"/>
        <v>-710.51024183031404</v>
      </c>
      <c r="EW15" s="198">
        <f t="shared" si="98"/>
        <v>-20954.246979245392</v>
      </c>
      <c r="EX15" s="198">
        <f t="shared" si="98"/>
        <v>-50140.771893062803</v>
      </c>
      <c r="EY15" s="198">
        <f t="shared" si="98"/>
        <v>-50634.239424643019</v>
      </c>
      <c r="EZ15" s="198">
        <f t="shared" si="98"/>
        <v>-84372.002731760032</v>
      </c>
      <c r="FA15" s="211">
        <f t="shared" si="98"/>
        <v>-4804.9516027424252</v>
      </c>
      <c r="FB15" s="211">
        <f t="shared" si="98"/>
        <v>-69363.494560396008</v>
      </c>
      <c r="FC15" s="221">
        <f t="shared" si="98"/>
        <v>-82031.169820388954</v>
      </c>
      <c r="FD15" s="221">
        <f t="shared" si="98"/>
        <v>-119602.72648174514</v>
      </c>
      <c r="FE15" s="233">
        <f t="shared" si="98"/>
        <v>-82795.199734601076</v>
      </c>
      <c r="FF15" s="233">
        <f t="shared" si="98"/>
        <v>-34426.053181378928</v>
      </c>
      <c r="FG15" s="233">
        <f t="shared" si="98"/>
        <v>-100832.34344159946</v>
      </c>
      <c r="FH15" s="233">
        <f t="shared" si="98"/>
        <v>-27012.52463154585</v>
      </c>
      <c r="FI15" s="233">
        <f t="shared" si="98"/>
        <v>-87187.178908630303</v>
      </c>
      <c r="FJ15" s="233">
        <f t="shared" si="98"/>
        <v>-58268.083196941909</v>
      </c>
      <c r="FK15" s="36">
        <f t="shared" si="98"/>
        <v>-67768.268197154248</v>
      </c>
      <c r="FL15" s="36">
        <f t="shared" si="98"/>
        <v>-43732.580443792976</v>
      </c>
      <c r="FM15" s="36">
        <f t="shared" si="98"/>
        <v>-114405.03335899726</v>
      </c>
      <c r="FN15" s="36">
        <f t="shared" ref="FN15:GI15" si="99">FN14-FB14</f>
        <v>-96911.121720070369</v>
      </c>
      <c r="FO15" s="36">
        <f t="shared" ref="FO15:FZ15" si="100">FO14-FC14</f>
        <v>-31368.685064363526</v>
      </c>
      <c r="FP15" s="36">
        <f t="shared" si="99"/>
        <v>76869.828864199226</v>
      </c>
      <c r="FQ15" s="233">
        <f t="shared" si="99"/>
        <v>21971.02739394852</v>
      </c>
      <c r="FR15" s="36">
        <f t="shared" si="99"/>
        <v>-58387.289370746468</v>
      </c>
      <c r="FS15" s="36">
        <f t="shared" si="99"/>
        <v>74280.691166805016</v>
      </c>
      <c r="FT15" s="36">
        <f t="shared" si="99"/>
        <v>-24868.223035961215</v>
      </c>
      <c r="FU15" s="36">
        <f t="shared" si="99"/>
        <v>4147.0017099833058</v>
      </c>
      <c r="FV15" s="36">
        <f t="shared" si="99"/>
        <v>31665.997838754498</v>
      </c>
      <c r="FW15" s="36">
        <f t="shared" si="99"/>
        <v>-30120.867167361343</v>
      </c>
      <c r="FX15" s="36">
        <f t="shared" si="99"/>
        <v>17888.947542064823</v>
      </c>
      <c r="FY15" s="257">
        <f t="shared" si="99"/>
        <v>102074.54659301316</v>
      </c>
      <c r="FZ15" s="281">
        <f t="shared" si="100"/>
        <v>-29895.824999028409</v>
      </c>
      <c r="GA15" s="281">
        <f t="shared" si="99"/>
        <v>-26880.81237462617</v>
      </c>
      <c r="GB15" s="281">
        <f t="shared" si="99"/>
        <v>-82246.756933947443</v>
      </c>
      <c r="GC15" s="281">
        <f t="shared" si="99"/>
        <v>-1365.4597900480148</v>
      </c>
      <c r="GD15" s="281">
        <f t="shared" si="99"/>
        <v>24956.61879245317</v>
      </c>
      <c r="GE15" s="281">
        <f t="shared" si="99"/>
        <v>-35611.200801280618</v>
      </c>
      <c r="GF15" s="281">
        <f t="shared" si="99"/>
        <v>-7529.9416231862269</v>
      </c>
      <c r="GG15" s="281">
        <f t="shared" si="99"/>
        <v>14001.77717194031</v>
      </c>
      <c r="GH15" s="281">
        <f t="shared" si="99"/>
        <v>-11549.232897890528</v>
      </c>
      <c r="GI15" s="281">
        <f t="shared" si="99"/>
        <v>71707.037088423211</v>
      </c>
      <c r="GJ15" s="281">
        <f t="shared" ref="GJ15:GL15" si="101">GJ14-FX14</f>
        <v>-1625.1481268979842</v>
      </c>
      <c r="GK15" s="281">
        <f t="shared" ref="GK15" si="102">GK14-FY14</f>
        <v>-94274.212518987129</v>
      </c>
      <c r="GL15" s="281">
        <f t="shared" si="101"/>
        <v>45690.247184156557</v>
      </c>
    </row>
    <row r="16" spans="1:194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03">BL14-AVERAGE(D14,P14,AB14,AN14,AZ14)</f>
        <v>10686.039569850051</v>
      </c>
      <c r="BM16" s="36">
        <f t="shared" si="103"/>
        <v>-17461.528304008614</v>
      </c>
      <c r="BN16" s="36">
        <f t="shared" si="103"/>
        <v>-32905.785043521901</v>
      </c>
      <c r="BO16" s="36">
        <f t="shared" si="103"/>
        <v>-4385.7218159894401</v>
      </c>
      <c r="BP16" s="36">
        <f t="shared" si="103"/>
        <v>24481.360094932446</v>
      </c>
      <c r="BQ16" s="36">
        <f t="shared" si="103"/>
        <v>30597.702209722367</v>
      </c>
      <c r="BR16" s="36">
        <f t="shared" si="103"/>
        <v>-1688.6607680820307</v>
      </c>
      <c r="BS16" s="36">
        <f t="shared" si="103"/>
        <v>-4999.2855069852012</v>
      </c>
      <c r="BT16" s="36">
        <f t="shared" si="103"/>
        <v>-47259.462814348983</v>
      </c>
      <c r="BU16" s="36">
        <f t="shared" si="103"/>
        <v>-57863.536980100245</v>
      </c>
      <c r="BV16" s="36">
        <f t="shared" si="103"/>
        <v>89751.328577386332</v>
      </c>
      <c r="BW16" s="36">
        <f t="shared" si="103"/>
        <v>38534.618645356881</v>
      </c>
      <c r="BX16" s="36">
        <f t="shared" si="103"/>
        <v>43800.158573874651</v>
      </c>
      <c r="BY16" s="36">
        <f t="shared" si="103"/>
        <v>1706.6225959043841</v>
      </c>
      <c r="BZ16" s="36">
        <f t="shared" si="103"/>
        <v>38544.863039379576</v>
      </c>
      <c r="CA16" s="36">
        <f t="shared" si="103"/>
        <v>20656.332665991518</v>
      </c>
      <c r="CB16" s="36">
        <f t="shared" si="103"/>
        <v>709.12023791400134</v>
      </c>
      <c r="CC16" s="36">
        <f t="shared" si="103"/>
        <v>-21214.764072355771</v>
      </c>
      <c r="CD16" s="36">
        <f t="shared" si="103"/>
        <v>-25894.083328411682</v>
      </c>
      <c r="CE16" s="36">
        <f t="shared" si="103"/>
        <v>-7427.0383720330137</v>
      </c>
      <c r="CF16" s="36">
        <f t="shared" si="103"/>
        <v>-56504.684258828565</v>
      </c>
      <c r="CG16" s="36">
        <f t="shared" si="103"/>
        <v>-51740.532560821644</v>
      </c>
      <c r="CH16" s="36">
        <f t="shared" si="103"/>
        <v>-49731.771779679155</v>
      </c>
      <c r="CI16" s="36">
        <f t="shared" si="103"/>
        <v>-69933.724549894978</v>
      </c>
      <c r="CJ16" s="36">
        <f t="shared" si="103"/>
        <v>-32165.570690417022</v>
      </c>
      <c r="CK16" s="36">
        <f t="shared" si="103"/>
        <v>-36115.883424265718</v>
      </c>
      <c r="CL16" s="36">
        <f t="shared" si="103"/>
        <v>-4456.835892092844</v>
      </c>
      <c r="CM16" s="36">
        <f t="shared" si="103"/>
        <v>32320.463297680239</v>
      </c>
      <c r="CN16" s="36">
        <f t="shared" si="103"/>
        <v>22319.501924256998</v>
      </c>
      <c r="CO16" s="36">
        <f t="shared" si="103"/>
        <v>46470.679893590641</v>
      </c>
      <c r="CP16" s="36">
        <f t="shared" si="103"/>
        <v>44666.675216428266</v>
      </c>
      <c r="CQ16" s="36">
        <f t="shared" si="103"/>
        <v>16772.00261390434</v>
      </c>
      <c r="CR16" s="36">
        <f t="shared" si="103"/>
        <v>-396.60524148733748</v>
      </c>
      <c r="CS16" s="36">
        <f t="shared" si="103"/>
        <v>-17111.891673604856</v>
      </c>
      <c r="CT16" s="36">
        <f t="shared" si="103"/>
        <v>12267.322375408112</v>
      </c>
      <c r="CU16" s="36">
        <f t="shared" si="103"/>
        <v>70759.060542660591</v>
      </c>
      <c r="CV16" s="36">
        <f t="shared" si="103"/>
        <v>44994.151242320921</v>
      </c>
      <c r="CW16" s="36">
        <f t="shared" si="103"/>
        <v>88077.489175135299</v>
      </c>
      <c r="CX16" s="36">
        <f t="shared" si="103"/>
        <v>44513.66475821755</v>
      </c>
      <c r="CY16" s="36">
        <f t="shared" si="103"/>
        <v>34168.076073874661</v>
      </c>
      <c r="CZ16" s="36">
        <f t="shared" si="103"/>
        <v>35096.655534523146</v>
      </c>
      <c r="DA16" s="36">
        <f t="shared" si="103"/>
        <v>40308.067147682421</v>
      </c>
      <c r="DB16" s="36">
        <f t="shared" si="103"/>
        <v>-4939.2173203148268</v>
      </c>
      <c r="DC16" s="36">
        <f t="shared" si="103"/>
        <v>14781.201065640184</v>
      </c>
      <c r="DD16" s="36">
        <f t="shared" si="103"/>
        <v>6736.922720257764</v>
      </c>
      <c r="DE16" s="36">
        <f t="shared" si="103"/>
        <v>51597.047222187146</v>
      </c>
      <c r="DF16" s="36">
        <f t="shared" si="103"/>
        <v>65137.77999292608</v>
      </c>
      <c r="DG16" s="129">
        <f t="shared" si="103"/>
        <v>40266.636189084413</v>
      </c>
      <c r="DH16" s="129">
        <f t="shared" si="103"/>
        <v>28586.269083990381</v>
      </c>
      <c r="DI16" s="129">
        <f t="shared" si="103"/>
        <v>52510.979756988934</v>
      </c>
      <c r="DJ16" s="129">
        <f t="shared" si="103"/>
        <v>39238.628729427335</v>
      </c>
      <c r="DK16" s="129">
        <f t="shared" si="103"/>
        <v>28852.029618161716</v>
      </c>
      <c r="DL16" s="129">
        <f t="shared" si="103"/>
        <v>3310.7291206883965</v>
      </c>
      <c r="DM16" s="129">
        <f t="shared" si="103"/>
        <v>10661.263900243925</v>
      </c>
      <c r="DN16" s="129">
        <f t="shared" si="103"/>
        <v>4953.4114732054004</v>
      </c>
      <c r="DO16" s="129">
        <f t="shared" si="103"/>
        <v>8007.5050567389553</v>
      </c>
      <c r="DP16" s="129">
        <f t="shared" si="103"/>
        <v>50619.628192789722</v>
      </c>
      <c r="DQ16" s="129">
        <f t="shared" si="103"/>
        <v>37869.988423026072</v>
      </c>
      <c r="DR16" s="129">
        <f t="shared" si="103"/>
        <v>-17876.214709135907</v>
      </c>
      <c r="DS16" s="129">
        <f t="shared" si="103"/>
        <v>106221.35324213916</v>
      </c>
      <c r="DT16" s="129">
        <f t="shared" si="103"/>
        <v>91388.109426311334</v>
      </c>
      <c r="DU16" s="129">
        <f t="shared" si="103"/>
        <v>67701.849413080927</v>
      </c>
      <c r="DV16" s="129">
        <f t="shared" si="103"/>
        <v>19421.942455999946</v>
      </c>
      <c r="DW16" s="129">
        <f t="shared" si="103"/>
        <v>47096.687009636196</v>
      </c>
      <c r="DX16" s="129">
        <f t="shared" ref="DX16:ED16" si="104">DX14-AVERAGE(BP14,CB14,CN14,CZ14,DL14)</f>
        <v>57643.388350801615</v>
      </c>
      <c r="DY16" s="129">
        <f t="shared" si="104"/>
        <v>52267.730070128979</v>
      </c>
      <c r="DZ16" s="129">
        <f t="shared" si="104"/>
        <v>69288.899074205314</v>
      </c>
      <c r="EA16" s="129">
        <f t="shared" si="104"/>
        <v>75214.210718595146</v>
      </c>
      <c r="EB16" s="129">
        <f t="shared" si="104"/>
        <v>77595.06663128089</v>
      </c>
      <c r="EC16" s="129">
        <f t="shared" si="104"/>
        <v>68554.881303542745</v>
      </c>
      <c r="ED16" s="129">
        <f t="shared" si="104"/>
        <v>53146.625916329242</v>
      </c>
      <c r="EE16" s="129">
        <f>EE14-AVERAGE(BW14,CI14,CU14,DG14,DS14)</f>
        <v>83607.235712481168</v>
      </c>
      <c r="EF16" s="129">
        <f>EF14-AVERAGE(BX14,CJ14,CV14,DH14,DT14)</f>
        <v>41296.591095325944</v>
      </c>
      <c r="EG16" s="129">
        <f>EG14-AVERAGE(BY14,CK14,CW14,DI14,DU14)</f>
        <v>49474.826029307267</v>
      </c>
      <c r="EH16" s="129">
        <f t="shared" ref="EH16:FM16" si="105">EH14-AVERAGE(BZ14,CL14,CX14,DJ14,DV14)</f>
        <v>48663.413863102433</v>
      </c>
      <c r="EI16" s="129">
        <f t="shared" si="105"/>
        <v>46271.898230656341</v>
      </c>
      <c r="EJ16" s="129">
        <f t="shared" si="105"/>
        <v>55702.064461587521</v>
      </c>
      <c r="EK16" s="129">
        <f t="shared" si="105"/>
        <v>68893.317356563697</v>
      </c>
      <c r="EL16" s="129">
        <f t="shared" si="105"/>
        <v>78964.903610330628</v>
      </c>
      <c r="EM16" s="157">
        <f t="shared" si="105"/>
        <v>77470.874443407723</v>
      </c>
      <c r="EN16" s="157">
        <f t="shared" si="105"/>
        <v>113397.74578439487</v>
      </c>
      <c r="EO16" s="157">
        <f t="shared" si="105"/>
        <v>83668.349607782206</v>
      </c>
      <c r="EP16" s="176">
        <f t="shared" si="105"/>
        <v>107243.61637067029</v>
      </c>
      <c r="EQ16" s="176">
        <f t="shared" si="105"/>
        <v>34755.546864615288</v>
      </c>
      <c r="ER16" s="186">
        <f t="shared" si="105"/>
        <v>41333.242890289024</v>
      </c>
      <c r="ES16" s="186">
        <f t="shared" si="105"/>
        <v>24517.586705184382</v>
      </c>
      <c r="ET16" s="186">
        <f t="shared" si="105"/>
        <v>50928.010551425832</v>
      </c>
      <c r="EU16" s="186">
        <f t="shared" si="105"/>
        <v>37823.776365634774</v>
      </c>
      <c r="EV16" s="186">
        <f t="shared" si="105"/>
        <v>38349.861546520609</v>
      </c>
      <c r="EW16" s="198">
        <f t="shared" si="105"/>
        <v>23893.684193016685</v>
      </c>
      <c r="EX16" s="198">
        <f t="shared" si="105"/>
        <v>3970.0769396714968</v>
      </c>
      <c r="EY16" s="198">
        <f t="shared" si="105"/>
        <v>5115.6746075331639</v>
      </c>
      <c r="EZ16" s="198">
        <f t="shared" si="105"/>
        <v>-5912.3305298915366</v>
      </c>
      <c r="FA16" s="211">
        <f t="shared" si="105"/>
        <v>48687.137190744194</v>
      </c>
      <c r="FB16" s="211">
        <f t="shared" si="105"/>
        <v>891.57740458473563</v>
      </c>
      <c r="FC16" s="221">
        <f t="shared" si="105"/>
        <v>-77953.692186473636</v>
      </c>
      <c r="FD16" s="221">
        <f t="shared" si="105"/>
        <v>-98896.190302806877</v>
      </c>
      <c r="FE16" s="233">
        <f t="shared" si="105"/>
        <v>-81097.162931413244</v>
      </c>
      <c r="FF16" s="233">
        <f t="shared" si="105"/>
        <v>-1832.2443032390966</v>
      </c>
      <c r="FG16" s="233">
        <f t="shared" si="105"/>
        <v>-75217.842865518091</v>
      </c>
      <c r="FH16" s="233">
        <f t="shared" si="105"/>
        <v>-1207.4868029549471</v>
      </c>
      <c r="FI16" s="233">
        <f t="shared" si="105"/>
        <v>-71330.318841844521</v>
      </c>
      <c r="FJ16" s="233">
        <f t="shared" si="105"/>
        <v>-55560.8051897486</v>
      </c>
      <c r="FK16" s="36">
        <f t="shared" si="105"/>
        <v>-70034.239941125081</v>
      </c>
      <c r="FL16" s="36">
        <f t="shared" si="105"/>
        <v>-58936.761759491303</v>
      </c>
      <c r="FM16" s="36">
        <f t="shared" si="105"/>
        <v>-88622.7362123684</v>
      </c>
      <c r="FN16" s="36">
        <f t="shared" ref="FN16:GI16" si="106">FN14-AVERAGE(DF14,DR14,ED14,EP14,FB14)</f>
        <v>-106248.52623036134</v>
      </c>
      <c r="FO16" s="36">
        <f t="shared" ref="FO16:FZ16" si="107">FO14-AVERAGE(DG14,DS14,EE14,EQ14,FC14)</f>
        <v>-98524.0728509076</v>
      </c>
      <c r="FP16" s="36">
        <f t="shared" si="106"/>
        <v>-8581.3807186609483</v>
      </c>
      <c r="FQ16" s="233">
        <f t="shared" si="106"/>
        <v>-43491.968910006166</v>
      </c>
      <c r="FR16" s="36">
        <f t="shared" si="106"/>
        <v>-62901.435152674516</v>
      </c>
      <c r="FS16" s="36">
        <f t="shared" si="106"/>
        <v>8436.1302982627094</v>
      </c>
      <c r="FT16" s="36">
        <f t="shared" si="106"/>
        <v>-30253.125663906496</v>
      </c>
      <c r="FU16" s="36">
        <f t="shared" si="106"/>
        <v>-56848.584299613714</v>
      </c>
      <c r="FV16" s="36">
        <f t="shared" si="106"/>
        <v>-22136.552985033079</v>
      </c>
      <c r="FW16" s="36">
        <f t="shared" si="106"/>
        <v>-93846.906427210473</v>
      </c>
      <c r="FX16" s="36">
        <f t="shared" si="106"/>
        <v>-39636.154863365489</v>
      </c>
      <c r="FY16" s="257">
        <f t="shared" si="106"/>
        <v>26367.790073172975</v>
      </c>
      <c r="FZ16" s="281">
        <f t="shared" si="107"/>
        <v>-114177.23296896979</v>
      </c>
      <c r="GA16" s="281">
        <f t="shared" si="106"/>
        <v>-112720.40295876985</v>
      </c>
      <c r="GB16" s="281">
        <f t="shared" si="106"/>
        <v>-95689.557991168054</v>
      </c>
      <c r="GC16" s="281">
        <f t="shared" si="106"/>
        <v>-36995.700435478167</v>
      </c>
      <c r="GD16" s="281">
        <f t="shared" si="106"/>
        <v>-28475.442898810386</v>
      </c>
      <c r="GE16" s="281">
        <f t="shared" si="106"/>
        <v>-31858.572914791475</v>
      </c>
      <c r="GF16" s="281">
        <f t="shared" si="106"/>
        <v>-42155.658605025499</v>
      </c>
      <c r="GG16" s="281">
        <f t="shared" si="106"/>
        <v>-38174.356074708005</v>
      </c>
      <c r="GH16" s="281">
        <f t="shared" si="106"/>
        <v>-36256.347414316107</v>
      </c>
      <c r="GI16" s="281">
        <f t="shared" si="106"/>
        <v>-9604.9122856769827</v>
      </c>
      <c r="GJ16" s="281">
        <f t="shared" ref="GJ16:GL16" si="108">GJ14-AVERAGE(EB14,EN14,EZ14,FL14,FX14)</f>
        <v>-35727.850407065271</v>
      </c>
      <c r="GK16" s="281">
        <f t="shared" ref="GK16" si="109">GK14-AVERAGE(EC14,EO14,FA14,FM14,FY14)</f>
        <v>-75494.067882838644</v>
      </c>
      <c r="GL16" s="281">
        <f t="shared" si="108"/>
        <v>-53454.493864201766</v>
      </c>
    </row>
    <row r="17" spans="1:194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1">
        <f>DG14-DG53</f>
        <v>0</v>
      </c>
      <c r="DH17" s="131">
        <f t="shared" ref="DH17:EN17" si="110">DH14-DH53</f>
        <v>0</v>
      </c>
      <c r="DI17" s="131">
        <f t="shared" si="110"/>
        <v>0</v>
      </c>
      <c r="DJ17" s="131">
        <f t="shared" si="110"/>
        <v>0</v>
      </c>
      <c r="DK17" s="131">
        <f t="shared" si="110"/>
        <v>0</v>
      </c>
      <c r="DL17" s="131">
        <f t="shared" si="110"/>
        <v>0</v>
      </c>
      <c r="DM17" s="131">
        <f t="shared" si="110"/>
        <v>0</v>
      </c>
      <c r="DN17" s="131">
        <f t="shared" si="110"/>
        <v>0</v>
      </c>
      <c r="DO17" s="131">
        <f t="shared" si="110"/>
        <v>0</v>
      </c>
      <c r="DP17" s="131">
        <f t="shared" si="110"/>
        <v>0</v>
      </c>
      <c r="DQ17" s="131">
        <f t="shared" si="110"/>
        <v>0</v>
      </c>
      <c r="DR17" s="131">
        <f t="shared" si="110"/>
        <v>0</v>
      </c>
      <c r="DS17" s="131">
        <f t="shared" si="110"/>
        <v>0</v>
      </c>
      <c r="DT17" s="131">
        <f t="shared" si="110"/>
        <v>0</v>
      </c>
      <c r="DU17" s="131">
        <f t="shared" si="110"/>
        <v>0</v>
      </c>
      <c r="DV17" s="131">
        <f t="shared" si="110"/>
        <v>0</v>
      </c>
      <c r="DW17" s="131">
        <f t="shared" si="110"/>
        <v>0</v>
      </c>
      <c r="DX17" s="131">
        <f t="shared" si="110"/>
        <v>0</v>
      </c>
      <c r="DY17" s="131">
        <f t="shared" si="110"/>
        <v>0</v>
      </c>
      <c r="DZ17" s="131">
        <f>DZ14-DZ53</f>
        <v>0</v>
      </c>
      <c r="EA17" s="131">
        <f t="shared" si="110"/>
        <v>0</v>
      </c>
      <c r="EB17" s="131">
        <f t="shared" si="110"/>
        <v>0</v>
      </c>
      <c r="EC17" s="131">
        <f t="shared" si="110"/>
        <v>0</v>
      </c>
      <c r="ED17" s="131">
        <f t="shared" si="110"/>
        <v>0</v>
      </c>
      <c r="EE17" s="131">
        <f t="shared" si="110"/>
        <v>0</v>
      </c>
      <c r="EF17" s="131">
        <f t="shared" si="110"/>
        <v>0</v>
      </c>
      <c r="EG17" s="131">
        <f t="shared" si="110"/>
        <v>0</v>
      </c>
      <c r="EH17" s="131">
        <f t="shared" si="110"/>
        <v>0</v>
      </c>
      <c r="EI17" s="131">
        <f t="shared" si="110"/>
        <v>0</v>
      </c>
      <c r="EJ17" s="131">
        <f t="shared" si="110"/>
        <v>0</v>
      </c>
      <c r="EK17" s="131">
        <f t="shared" si="110"/>
        <v>0</v>
      </c>
      <c r="EL17" s="131">
        <f t="shared" si="110"/>
        <v>0</v>
      </c>
      <c r="EM17" s="159">
        <f t="shared" si="110"/>
        <v>0</v>
      </c>
      <c r="EN17" s="159">
        <f t="shared" si="110"/>
        <v>0</v>
      </c>
      <c r="EO17" s="159">
        <f t="shared" ref="EO17:FF17" si="111">EO14-EO53</f>
        <v>0</v>
      </c>
      <c r="EP17" s="178">
        <f t="shared" si="111"/>
        <v>0</v>
      </c>
      <c r="EQ17" s="178">
        <f t="shared" si="111"/>
        <v>0</v>
      </c>
      <c r="ER17" s="188">
        <f t="shared" si="111"/>
        <v>0</v>
      </c>
      <c r="ES17" s="188">
        <f t="shared" si="111"/>
        <v>0</v>
      </c>
      <c r="ET17" s="188">
        <f t="shared" si="111"/>
        <v>0</v>
      </c>
      <c r="EU17" s="188">
        <f t="shared" si="111"/>
        <v>0</v>
      </c>
      <c r="EV17" s="188">
        <f t="shared" si="111"/>
        <v>0</v>
      </c>
      <c r="EW17" s="200">
        <f t="shared" si="111"/>
        <v>0</v>
      </c>
      <c r="EX17" s="200">
        <f t="shared" si="111"/>
        <v>-9458.9755145470263</v>
      </c>
      <c r="EY17" s="200">
        <f t="shared" si="111"/>
        <v>-11249.967882347642</v>
      </c>
      <c r="EZ17" s="200">
        <f t="shared" si="111"/>
        <v>-16492.979599341634</v>
      </c>
      <c r="FA17" s="213">
        <f t="shared" si="111"/>
        <v>-19269.649784430512</v>
      </c>
      <c r="FB17" s="213">
        <f t="shared" si="111"/>
        <v>-20526.315637184365</v>
      </c>
      <c r="FC17" s="223">
        <f t="shared" si="111"/>
        <v>-39869.75772136345</v>
      </c>
      <c r="FD17" s="223">
        <f t="shared" si="111"/>
        <v>-35093.390691204579</v>
      </c>
      <c r="FE17" s="235">
        <f t="shared" si="111"/>
        <v>-28215.195583050954</v>
      </c>
      <c r="FF17" s="235">
        <f t="shared" si="111"/>
        <v>-14790.382185780327</v>
      </c>
      <c r="FG17" s="235">
        <f t="shared" ref="FG17:FH17" si="112">FG14-FG53</f>
        <v>-12709.726509633241</v>
      </c>
      <c r="FH17" s="235">
        <f t="shared" si="112"/>
        <v>-13258.989769332111</v>
      </c>
      <c r="FI17" s="235">
        <f t="shared" ref="FI17:FJ17" si="113">FI14-FI53</f>
        <v>-17787.470259228838</v>
      </c>
      <c r="FJ17" s="235">
        <f t="shared" si="113"/>
        <v>-16780.525957833568</v>
      </c>
      <c r="FK17" s="40">
        <f t="shared" ref="FK17" si="114">FK14-FK53</f>
        <v>-19957.80386408692</v>
      </c>
      <c r="FL17" s="40">
        <f t="shared" ref="FL17:FP17" si="115">FL14-FL53</f>
        <v>-29259.074818741297</v>
      </c>
      <c r="FM17" s="40">
        <f t="shared" si="115"/>
        <v>-34184.976788311847</v>
      </c>
      <c r="FN17" s="40">
        <f t="shared" si="115"/>
        <v>-36414.342318440322</v>
      </c>
      <c r="FO17" s="40">
        <f t="shared" si="115"/>
        <v>-4424.6991461286088</v>
      </c>
      <c r="FP17" s="40">
        <f t="shared" si="115"/>
        <v>-5486.298272323329</v>
      </c>
      <c r="FQ17" s="235">
        <f t="shared" ref="FQ17:FR17" si="116">FQ14-FQ53</f>
        <v>-38986.653027649678</v>
      </c>
      <c r="FR17" s="40">
        <f t="shared" si="116"/>
        <v>-35952.768353525578</v>
      </c>
      <c r="FS17" s="40">
        <f t="shared" ref="FS17:FT17" si="117">FS14-FS53</f>
        <v>-35546.732131129596</v>
      </c>
      <c r="FT17" s="40">
        <f t="shared" si="117"/>
        <v>-35893.6761357738</v>
      </c>
      <c r="FU17" s="40">
        <f t="shared" ref="FU17:FV17" si="118">FU14-FU53</f>
        <v>-36754.307562247268</v>
      </c>
      <c r="FV17" s="40">
        <f t="shared" si="118"/>
        <v>-33880.610123938939</v>
      </c>
      <c r="FW17" s="40">
        <f t="shared" ref="FW17:FX17" si="119">FW14-FW53</f>
        <v>-22227.637465262291</v>
      </c>
      <c r="FX17" s="40">
        <f t="shared" si="119"/>
        <v>-28658.272817384568</v>
      </c>
      <c r="FY17" s="259">
        <f t="shared" ref="FY17:GD17" si="120">FY14-FY53</f>
        <v>12066.666666666919</v>
      </c>
      <c r="FZ17" s="283">
        <f t="shared" si="120"/>
        <v>0</v>
      </c>
      <c r="GA17" s="283">
        <f t="shared" si="120"/>
        <v>-75650.70463249</v>
      </c>
      <c r="GB17" s="283">
        <f t="shared" si="120"/>
        <v>-76902.369282441039</v>
      </c>
      <c r="GC17" s="283">
        <f t="shared" si="120"/>
        <v>-45547.741560215771</v>
      </c>
      <c r="GD17" s="283">
        <f t="shared" si="120"/>
        <v>-41662.363925277139</v>
      </c>
      <c r="GE17" s="283">
        <f t="shared" ref="GE17:GI17" si="121">GE14-GE53</f>
        <v>-39293.644323893735</v>
      </c>
      <c r="GF17" s="283">
        <f t="shared" si="121"/>
        <v>-37631.097919676336</v>
      </c>
      <c r="GG17" s="283">
        <f t="shared" si="121"/>
        <v>-36822.949466997205</v>
      </c>
      <c r="GH17" s="283">
        <f t="shared" si="121"/>
        <v>-29238.413921879255</v>
      </c>
      <c r="GI17" s="283">
        <f t="shared" si="121"/>
        <v>-228.59844154710299</v>
      </c>
      <c r="GJ17" s="283">
        <f t="shared" ref="GJ17:GL17" si="122">GJ14-GJ53</f>
        <v>14105.054152216529</v>
      </c>
      <c r="GK17" s="283">
        <f t="shared" si="122"/>
        <v>9316.3126956094638</v>
      </c>
      <c r="GL17" s="283">
        <f t="shared" si="122"/>
        <v>97399.924603511288</v>
      </c>
    </row>
    <row r="18" spans="1:194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260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</row>
    <row r="19" spans="1:194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259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</row>
    <row r="20" spans="1:194" x14ac:dyDescent="0.2">
      <c r="A20" s="12" t="s">
        <v>6</v>
      </c>
      <c r="B20" s="12" t="s">
        <v>11</v>
      </c>
      <c r="C20" s="30">
        <f t="shared" ref="C20:AH20" si="123">C25+C30</f>
        <v>572901.47350916523</v>
      </c>
      <c r="D20" s="30">
        <f t="shared" si="123"/>
        <v>490926.63143192377</v>
      </c>
      <c r="E20" s="30">
        <f t="shared" si="123"/>
        <v>399878.36413920153</v>
      </c>
      <c r="F20" s="30">
        <f t="shared" si="123"/>
        <v>211187.95628595434</v>
      </c>
      <c r="G20" s="30">
        <f t="shared" si="123"/>
        <v>250820.97209498851</v>
      </c>
      <c r="H20" s="30">
        <f t="shared" si="123"/>
        <v>215708.22733228761</v>
      </c>
      <c r="I20" s="30">
        <f t="shared" si="123"/>
        <v>227842.59264649267</v>
      </c>
      <c r="J20" s="30">
        <f t="shared" si="123"/>
        <v>260798.44944801278</v>
      </c>
      <c r="K20" s="30">
        <f t="shared" si="123"/>
        <v>325450.27439585526</v>
      </c>
      <c r="L20" s="30">
        <f t="shared" si="123"/>
        <v>321282.80225985829</v>
      </c>
      <c r="M20" s="30">
        <f t="shared" si="123"/>
        <v>359390.49569329055</v>
      </c>
      <c r="N20" s="30">
        <f t="shared" si="123"/>
        <v>561751.97476245393</v>
      </c>
      <c r="O20" s="30">
        <f t="shared" si="123"/>
        <v>416259.06880121131</v>
      </c>
      <c r="P20" s="30">
        <f t="shared" si="123"/>
        <v>484769.98311396647</v>
      </c>
      <c r="Q20" s="30">
        <f t="shared" si="123"/>
        <v>363791.35815701156</v>
      </c>
      <c r="R20" s="30">
        <f t="shared" si="123"/>
        <v>218112.3055349584</v>
      </c>
      <c r="S20" s="30">
        <f t="shared" si="123"/>
        <v>200263.08647062274</v>
      </c>
      <c r="T20" s="30">
        <f t="shared" si="123"/>
        <v>189581.18599227289</v>
      </c>
      <c r="U20" s="30">
        <f t="shared" si="123"/>
        <v>208043.55101491025</v>
      </c>
      <c r="V20" s="30">
        <f t="shared" si="123"/>
        <v>231530.78801891551</v>
      </c>
      <c r="W20" s="30">
        <f t="shared" si="123"/>
        <v>320271.68289973214</v>
      </c>
      <c r="X20" s="30">
        <f t="shared" si="123"/>
        <v>388238.26430099044</v>
      </c>
      <c r="Y20" s="30">
        <f t="shared" si="123"/>
        <v>383659.78225608834</v>
      </c>
      <c r="Z20" s="30">
        <f t="shared" si="123"/>
        <v>453790.934353925</v>
      </c>
      <c r="AA20" s="30">
        <f t="shared" si="123"/>
        <v>564930.36152347841</v>
      </c>
      <c r="AB20" s="30">
        <f t="shared" si="123"/>
        <v>646767.72698297317</v>
      </c>
      <c r="AC20" s="30">
        <f t="shared" si="123"/>
        <v>392109.58991636173</v>
      </c>
      <c r="AD20" s="30">
        <f t="shared" si="123"/>
        <v>262220.08742444409</v>
      </c>
      <c r="AE20" s="30">
        <f t="shared" si="123"/>
        <v>187128.39998239331</v>
      </c>
      <c r="AF20" s="30">
        <f t="shared" si="123"/>
        <v>194522.5391992339</v>
      </c>
      <c r="AG20" s="30">
        <f t="shared" si="123"/>
        <v>221006.31285695452</v>
      </c>
      <c r="AH20" s="30">
        <f t="shared" si="123"/>
        <v>266622.9034704715</v>
      </c>
      <c r="AI20" s="30">
        <f t="shared" ref="AI20:BN20" si="124">AI25+AI30</f>
        <v>272912.01451717416</v>
      </c>
      <c r="AJ20" s="30">
        <f t="shared" si="124"/>
        <v>342845.82666139823</v>
      </c>
      <c r="AK20" s="30">
        <f t="shared" si="124"/>
        <v>386765.91971169115</v>
      </c>
      <c r="AL20" s="30">
        <f t="shared" si="124"/>
        <v>428205.65174794308</v>
      </c>
      <c r="AM20" s="30">
        <f t="shared" si="124"/>
        <v>555969.78861882549</v>
      </c>
      <c r="AN20" s="30">
        <f t="shared" si="124"/>
        <v>509519.54040800035</v>
      </c>
      <c r="AO20" s="30">
        <f t="shared" si="124"/>
        <v>364488.28250484221</v>
      </c>
      <c r="AP20" s="30">
        <f t="shared" si="124"/>
        <v>238694.33539970691</v>
      </c>
      <c r="AQ20" s="30">
        <f t="shared" si="124"/>
        <v>181561.88199363052</v>
      </c>
      <c r="AR20" s="30">
        <f t="shared" si="124"/>
        <v>192742.73518422985</v>
      </c>
      <c r="AS20" s="30">
        <f t="shared" si="124"/>
        <v>208603.33726250543</v>
      </c>
      <c r="AT20" s="30">
        <f t="shared" si="124"/>
        <v>234588.42058606734</v>
      </c>
      <c r="AU20" s="30">
        <f t="shared" si="124"/>
        <v>228286.775158637</v>
      </c>
      <c r="AV20" s="30">
        <f t="shared" si="124"/>
        <v>384435.88589157385</v>
      </c>
      <c r="AW20" s="30">
        <f t="shared" si="124"/>
        <v>406132.88972589199</v>
      </c>
      <c r="AX20" s="30">
        <f t="shared" si="124"/>
        <v>447345.786515404</v>
      </c>
      <c r="AY20" s="30">
        <f t="shared" si="124"/>
        <v>508797.79151766124</v>
      </c>
      <c r="AZ20" s="30">
        <f t="shared" si="124"/>
        <v>368140.57065087685</v>
      </c>
      <c r="BA20" s="30">
        <f t="shared" si="124"/>
        <v>344776.12711937097</v>
      </c>
      <c r="BB20" s="30">
        <f t="shared" si="124"/>
        <v>253574.19582795151</v>
      </c>
      <c r="BC20" s="30">
        <f t="shared" si="124"/>
        <v>193151.70118106448</v>
      </c>
      <c r="BD20" s="30">
        <f t="shared" si="124"/>
        <v>166576.29659380519</v>
      </c>
      <c r="BE20" s="30">
        <f t="shared" si="124"/>
        <v>167351.20039918</v>
      </c>
      <c r="BF20" s="30">
        <f t="shared" si="124"/>
        <v>248847.77274868303</v>
      </c>
      <c r="BG20" s="30">
        <f t="shared" si="124"/>
        <v>292636.81753453182</v>
      </c>
      <c r="BH20" s="30">
        <f t="shared" si="124"/>
        <v>427290.70138990041</v>
      </c>
      <c r="BI20" s="30">
        <f t="shared" si="124"/>
        <v>567329.01377318415</v>
      </c>
      <c r="BJ20" s="30">
        <f t="shared" si="124"/>
        <v>528007.75285632384</v>
      </c>
      <c r="BK20" s="30">
        <f t="shared" si="124"/>
        <v>509670.89328231948</v>
      </c>
      <c r="BL20" s="30">
        <f t="shared" si="124"/>
        <v>487380.15440231102</v>
      </c>
      <c r="BM20" s="30">
        <f t="shared" si="124"/>
        <v>326755.80157324037</v>
      </c>
      <c r="BN20" s="30">
        <f t="shared" si="124"/>
        <v>180653.69484054242</v>
      </c>
      <c r="BO20" s="30">
        <f t="shared" ref="BO20:CT20" si="125">BO25+BO30</f>
        <v>182679.03978037735</v>
      </c>
      <c r="BP20" s="30">
        <f t="shared" si="125"/>
        <v>206455.92741142621</v>
      </c>
      <c r="BQ20" s="30">
        <f t="shared" si="125"/>
        <v>222007.94462013847</v>
      </c>
      <c r="BR20" s="30">
        <f t="shared" si="125"/>
        <v>235062.10772527163</v>
      </c>
      <c r="BS20" s="30">
        <f t="shared" si="125"/>
        <v>270700.59785032884</v>
      </c>
      <c r="BT20" s="30">
        <f t="shared" si="125"/>
        <v>297129.10911886732</v>
      </c>
      <c r="BU20" s="30">
        <f t="shared" si="125"/>
        <v>325300.45370805694</v>
      </c>
      <c r="BV20" s="30">
        <f t="shared" si="125"/>
        <v>549786.78574739094</v>
      </c>
      <c r="BW20" s="30">
        <f t="shared" si="125"/>
        <v>531241.18597592576</v>
      </c>
      <c r="BX20" s="30">
        <f t="shared" si="125"/>
        <v>515280.65096179227</v>
      </c>
      <c r="BY20" s="30">
        <f t="shared" si="125"/>
        <v>342258.93780613295</v>
      </c>
      <c r="BZ20" s="30">
        <f t="shared" si="125"/>
        <v>253859.35407193122</v>
      </c>
      <c r="CA20" s="30">
        <f t="shared" si="125"/>
        <v>202923.17338754339</v>
      </c>
      <c r="CB20" s="30">
        <f t="shared" si="125"/>
        <v>176961.75767447194</v>
      </c>
      <c r="CC20" s="30">
        <f t="shared" si="125"/>
        <v>165188.04657896137</v>
      </c>
      <c r="CD20" s="30">
        <f t="shared" si="125"/>
        <v>201707.62434398496</v>
      </c>
      <c r="CE20" s="30">
        <f t="shared" si="125"/>
        <v>264218.10644707875</v>
      </c>
      <c r="CF20" s="30">
        <f t="shared" si="125"/>
        <v>290993.2920536517</v>
      </c>
      <c r="CG20" s="30">
        <f t="shared" si="125"/>
        <v>332140.64650119189</v>
      </c>
      <c r="CH20" s="30">
        <f t="shared" si="125"/>
        <v>415095.9518850976</v>
      </c>
      <c r="CI20" s="30">
        <f t="shared" si="125"/>
        <v>393938.33480127173</v>
      </c>
      <c r="CJ20" s="30">
        <f t="shared" si="125"/>
        <v>393724.77791278745</v>
      </c>
      <c r="CK20" s="30">
        <f t="shared" si="125"/>
        <v>222260.30662402272</v>
      </c>
      <c r="CL20" s="30">
        <f t="shared" si="125"/>
        <v>184707.31622920721</v>
      </c>
      <c r="CM20" s="30">
        <f t="shared" si="125"/>
        <v>172752.90611730347</v>
      </c>
      <c r="CN20" s="30">
        <f t="shared" si="125"/>
        <v>166321.83841194189</v>
      </c>
      <c r="CO20" s="30">
        <f t="shared" si="125"/>
        <v>201761.780824018</v>
      </c>
      <c r="CP20" s="30">
        <f t="shared" si="125"/>
        <v>238750.23809433245</v>
      </c>
      <c r="CQ20" s="30">
        <f t="shared" si="125"/>
        <v>245200.01685717262</v>
      </c>
      <c r="CR20" s="30">
        <f t="shared" si="125"/>
        <v>274240.8000458898</v>
      </c>
      <c r="CS20" s="30">
        <f t="shared" si="125"/>
        <v>318045.71161878319</v>
      </c>
      <c r="CT20" s="30">
        <f t="shared" si="125"/>
        <v>430950.92458368716</v>
      </c>
      <c r="CU20" s="30">
        <f t="shared" ref="CU20:ED20" si="126">CU25+CU30</f>
        <v>510825.42187712248</v>
      </c>
      <c r="CV20" s="30">
        <f t="shared" si="126"/>
        <v>433948.26935350412</v>
      </c>
      <c r="CW20" s="30">
        <f t="shared" si="126"/>
        <v>334721.69118301506</v>
      </c>
      <c r="CX20" s="30">
        <f t="shared" si="126"/>
        <v>216127.53986067986</v>
      </c>
      <c r="CY20" s="30">
        <f t="shared" si="126"/>
        <v>161498.77260950668</v>
      </c>
      <c r="CZ20" s="30">
        <f t="shared" si="126"/>
        <v>179764.46241829259</v>
      </c>
      <c r="DA20" s="30">
        <f t="shared" si="126"/>
        <v>210033.29157990421</v>
      </c>
      <c r="DB20" s="30">
        <f t="shared" si="126"/>
        <v>185962.51981009805</v>
      </c>
      <c r="DC20" s="30">
        <f t="shared" si="126"/>
        <v>229332.42633045116</v>
      </c>
      <c r="DD20" s="30">
        <f t="shared" si="126"/>
        <v>340723.44936710841</v>
      </c>
      <c r="DE20" s="30">
        <f t="shared" si="126"/>
        <v>425929.5527828699</v>
      </c>
      <c r="DF20" s="30">
        <f t="shared" si="126"/>
        <v>469427.6602251227</v>
      </c>
      <c r="DG20" s="30">
        <f t="shared" si="126"/>
        <v>503595.3592445887</v>
      </c>
      <c r="DH20" s="30">
        <f t="shared" si="126"/>
        <v>472611.33754356671</v>
      </c>
      <c r="DI20" s="30">
        <f t="shared" si="126"/>
        <v>331022.13082795078</v>
      </c>
      <c r="DJ20" s="30">
        <f t="shared" si="126"/>
        <v>239307.58409454252</v>
      </c>
      <c r="DK20" s="30">
        <f t="shared" si="126"/>
        <v>202429.08128183588</v>
      </c>
      <c r="DL20" s="30">
        <f t="shared" si="126"/>
        <v>200864.65415506202</v>
      </c>
      <c r="DM20" s="30">
        <f t="shared" si="126"/>
        <v>217060.48845887685</v>
      </c>
      <c r="DN20" s="30">
        <f t="shared" si="126"/>
        <v>251885.71964683969</v>
      </c>
      <c r="DO20" s="30">
        <f t="shared" si="126"/>
        <v>283589.63325970428</v>
      </c>
      <c r="DP20" s="30">
        <f t="shared" si="126"/>
        <v>376606.51550735609</v>
      </c>
      <c r="DQ20" s="30">
        <f t="shared" si="126"/>
        <v>406696.93263222941</v>
      </c>
      <c r="DR20" s="30">
        <f t="shared" si="126"/>
        <v>471534.17856019398</v>
      </c>
      <c r="DS20" s="30">
        <f t="shared" si="126"/>
        <v>482279.30670464499</v>
      </c>
      <c r="DT20" s="30">
        <f t="shared" si="126"/>
        <v>454306.31079885282</v>
      </c>
      <c r="DU20" s="30">
        <f t="shared" si="126"/>
        <v>314522.24066802004</v>
      </c>
      <c r="DV20" s="30">
        <f t="shared" si="126"/>
        <v>217674.17405647947</v>
      </c>
      <c r="DW20" s="30">
        <f t="shared" si="126"/>
        <v>178756.99607120975</v>
      </c>
      <c r="DX20" s="30">
        <f t="shared" si="126"/>
        <v>178184.91681280622</v>
      </c>
      <c r="DY20" s="30">
        <f t="shared" si="126"/>
        <v>192275.30329586574</v>
      </c>
      <c r="DZ20" s="30">
        <f>DZ25+DZ30</f>
        <v>218017.86832779672</v>
      </c>
      <c r="EA20" s="30">
        <f t="shared" si="126"/>
        <v>239843.50064864123</v>
      </c>
      <c r="EB20" s="30">
        <f t="shared" si="126"/>
        <v>312640.64008256741</v>
      </c>
      <c r="EC20" s="30">
        <f t="shared" si="126"/>
        <v>359045.34119993454</v>
      </c>
      <c r="ED20" s="30">
        <f t="shared" si="126"/>
        <v>440935.24699450086</v>
      </c>
      <c r="EE20" s="30">
        <f t="shared" ref="EE20:FF20" si="127">EE25+EE30</f>
        <v>493929.5858268959</v>
      </c>
      <c r="EF20" s="30">
        <f t="shared" si="127"/>
        <v>461470.18090546661</v>
      </c>
      <c r="EG20" s="30">
        <f t="shared" si="127"/>
        <v>320249.28358677507</v>
      </c>
      <c r="EH20" s="30">
        <f t="shared" si="127"/>
        <v>228063.10043550355</v>
      </c>
      <c r="EI20" s="30">
        <f t="shared" si="127"/>
        <v>193496.96413074338</v>
      </c>
      <c r="EJ20" s="30">
        <f t="shared" si="127"/>
        <v>190506.08326593551</v>
      </c>
      <c r="EK20" s="30">
        <f t="shared" si="127"/>
        <v>204961.59241392193</v>
      </c>
      <c r="EL20" s="30">
        <f t="shared" si="127"/>
        <v>237847.09379058043</v>
      </c>
      <c r="EM20" s="141">
        <f t="shared" si="127"/>
        <v>268758.77072851697</v>
      </c>
      <c r="EN20" s="141">
        <f t="shared" si="127"/>
        <v>348714.14584747801</v>
      </c>
      <c r="EO20" s="141">
        <f t="shared" si="127"/>
        <v>389557.81279795035</v>
      </c>
      <c r="EP20" s="141">
        <f t="shared" si="127"/>
        <v>461359.48237538512</v>
      </c>
      <c r="EQ20" s="141">
        <f t="shared" si="127"/>
        <v>493477.97292367008</v>
      </c>
      <c r="ER20" s="141">
        <f t="shared" si="127"/>
        <v>460861.80652123014</v>
      </c>
      <c r="ES20" s="141">
        <f t="shared" si="127"/>
        <v>324604.12229645246</v>
      </c>
      <c r="ET20" s="141">
        <f t="shared" si="127"/>
        <v>230296.4337688369</v>
      </c>
      <c r="EU20" s="141">
        <f t="shared" si="127"/>
        <v>191948.57703396917</v>
      </c>
      <c r="EV20" s="141">
        <f t="shared" si="127"/>
        <v>186430.7328414568</v>
      </c>
      <c r="EW20" s="141">
        <f t="shared" si="127"/>
        <v>185901.64503697443</v>
      </c>
      <c r="EX20" s="141">
        <f t="shared" si="127"/>
        <v>219187.3627127315</v>
      </c>
      <c r="EY20" s="141">
        <f t="shared" si="127"/>
        <v>246412.71968721421</v>
      </c>
      <c r="EZ20" s="141">
        <f t="shared" si="127"/>
        <v>352494.11169203924</v>
      </c>
      <c r="FA20" s="141">
        <f t="shared" si="127"/>
        <v>397886.4427535272</v>
      </c>
      <c r="FB20" s="141">
        <f t="shared" si="127"/>
        <v>440173.05385690782</v>
      </c>
      <c r="FC20" s="141">
        <f t="shared" si="127"/>
        <v>526646.3052981291</v>
      </c>
      <c r="FD20" s="141">
        <f t="shared" si="127"/>
        <v>439984.1946210984</v>
      </c>
      <c r="FE20" s="141">
        <f t="shared" si="127"/>
        <v>326953.33258353703</v>
      </c>
      <c r="FF20" s="141">
        <f t="shared" si="127"/>
        <v>289139.77208305901</v>
      </c>
      <c r="FG20" s="141">
        <f t="shared" ref="FG20:FH20" si="128">FG25+FG30</f>
        <v>186529.36026204366</v>
      </c>
      <c r="FH20" s="141">
        <f t="shared" si="128"/>
        <v>247478.44259508839</v>
      </c>
      <c r="FI20" s="141">
        <f t="shared" ref="FI20:FJ20" si="129">FI25+FI30</f>
        <v>200261.2842200204</v>
      </c>
      <c r="FJ20" s="141">
        <f t="shared" si="129"/>
        <v>233542.17904329335</v>
      </c>
      <c r="FK20" s="30">
        <f t="shared" ref="FK20" si="130">FK25+FK30</f>
        <v>254060.33220426773</v>
      </c>
      <c r="FL20" s="30">
        <f t="shared" ref="FL20:FN20" si="131">FL25+FL30</f>
        <v>346516.87455620535</v>
      </c>
      <c r="FM20" s="30">
        <f t="shared" si="131"/>
        <v>394861.79436071392</v>
      </c>
      <c r="FN20" s="30">
        <f t="shared" si="131"/>
        <v>453195.7966144908</v>
      </c>
      <c r="FO20" s="30">
        <f t="shared" ref="FO20:FP20" si="132">FO25+FO30</f>
        <v>497842.42437450506</v>
      </c>
      <c r="FP20" s="30">
        <f t="shared" si="132"/>
        <v>488417.95109279611</v>
      </c>
      <c r="FQ20" s="141">
        <f t="shared" ref="FQ20:FR20" si="133">FQ25+FQ30</f>
        <v>290202.55269094527</v>
      </c>
      <c r="FR20" s="30">
        <f t="shared" si="133"/>
        <v>188055.4518707472</v>
      </c>
      <c r="FS20" s="30">
        <f t="shared" ref="FS20:FT20" si="134">FS25+FS30</f>
        <v>187498.31553892439</v>
      </c>
      <c r="FT20" s="30">
        <f t="shared" si="134"/>
        <v>162304.12877944706</v>
      </c>
      <c r="FU20" s="30">
        <f t="shared" ref="FU20:FV20" si="135">FU25+FU30</f>
        <v>176496.52539061339</v>
      </c>
      <c r="FV20" s="30">
        <f t="shared" si="135"/>
        <v>233415.83162624255</v>
      </c>
      <c r="FW20" s="30">
        <f t="shared" ref="FW20:FX20" si="136">FW25+FW30</f>
        <v>238377.82943827609</v>
      </c>
      <c r="FX20" s="30">
        <f t="shared" si="136"/>
        <v>318654.86697237531</v>
      </c>
      <c r="FY20" s="254">
        <f t="shared" ref="FY20:GA20" si="137">FY25+FY30</f>
        <v>342351.65014743496</v>
      </c>
      <c r="FZ20" s="278">
        <f t="shared" ref="FZ20" si="138">FZ25+FZ30</f>
        <v>384725.7455090583</v>
      </c>
      <c r="GA20" s="278">
        <f t="shared" si="137"/>
        <v>406413.75670705299</v>
      </c>
      <c r="GB20" s="278">
        <f t="shared" ref="GB20:GC20" si="139">GB25+GB30</f>
        <v>379967.71774224774</v>
      </c>
      <c r="GC20" s="278">
        <f t="shared" si="139"/>
        <v>265821.64367085294</v>
      </c>
      <c r="GD20" s="278">
        <f t="shared" ref="GD20:GE20" si="140">GD25+GD30</f>
        <v>189782.54971860858</v>
      </c>
      <c r="GE20" s="278">
        <f t="shared" si="140"/>
        <v>158391.23222651819</v>
      </c>
      <c r="GF20" s="278">
        <f t="shared" ref="GF20" si="141">GF25+GF30</f>
        <v>158505.77915137191</v>
      </c>
      <c r="GG20" s="278">
        <f t="shared" ref="GG20:GH20" si="142">GG25+GG30</f>
        <v>170980.66189536019</v>
      </c>
      <c r="GH20" s="278">
        <f t="shared" si="142"/>
        <v>201819.11901748655</v>
      </c>
      <c r="GI20" s="278">
        <f t="shared" ref="GI20" si="143">GI25+GI30</f>
        <v>232138.17601734007</v>
      </c>
      <c r="GJ20" s="278">
        <f t="shared" ref="GJ20:GK20" si="144">GJ25+GJ30</f>
        <v>308608.39234898315</v>
      </c>
      <c r="GK20" s="278">
        <f t="shared" si="144"/>
        <v>339357.05536650005</v>
      </c>
      <c r="GL20" s="278">
        <f t="shared" ref="GL20" si="145">GL25+GL30</f>
        <v>387235.05821477924</v>
      </c>
    </row>
    <row r="21" spans="1:194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146">O20-C20</f>
        <v>-156642.40470795392</v>
      </c>
      <c r="P21" s="30">
        <f t="shared" si="146"/>
        <v>-6156.648317957297</v>
      </c>
      <c r="Q21" s="30">
        <f t="shared" si="146"/>
        <v>-36087.005982189963</v>
      </c>
      <c r="R21" s="30">
        <f t="shared" si="146"/>
        <v>6924.3492490040662</v>
      </c>
      <c r="S21" s="30">
        <f t="shared" si="146"/>
        <v>-50557.885624365765</v>
      </c>
      <c r="T21" s="30">
        <f t="shared" si="146"/>
        <v>-26127.041340014723</v>
      </c>
      <c r="U21" s="30">
        <f t="shared" si="146"/>
        <v>-19799.041631582426</v>
      </c>
      <c r="V21" s="30">
        <f t="shared" si="146"/>
        <v>-29267.661429097265</v>
      </c>
      <c r="W21" s="30">
        <f t="shared" si="146"/>
        <v>-5178.5914961231174</v>
      </c>
      <c r="X21" s="30">
        <f t="shared" si="146"/>
        <v>66955.462041132152</v>
      </c>
      <c r="Y21" s="30">
        <f t="shared" si="146"/>
        <v>24269.286562797788</v>
      </c>
      <c r="Z21" s="30">
        <f t="shared" si="146"/>
        <v>-107961.04040852893</v>
      </c>
      <c r="AA21" s="30">
        <f t="shared" si="146"/>
        <v>148671.2927222671</v>
      </c>
      <c r="AB21" s="30">
        <f t="shared" si="146"/>
        <v>161997.74386900669</v>
      </c>
      <c r="AC21" s="30">
        <f t="shared" si="146"/>
        <v>28318.231759350165</v>
      </c>
      <c r="AD21" s="30">
        <f t="shared" si="146"/>
        <v>44107.78188948569</v>
      </c>
      <c r="AE21" s="30">
        <f t="shared" si="146"/>
        <v>-13134.686488229432</v>
      </c>
      <c r="AF21" s="30">
        <f t="shared" si="146"/>
        <v>4941.3532069610083</v>
      </c>
      <c r="AG21" s="30">
        <f t="shared" si="146"/>
        <v>12962.761842044274</v>
      </c>
      <c r="AH21" s="30">
        <f t="shared" si="146"/>
        <v>35092.11545155599</v>
      </c>
      <c r="AI21" s="30">
        <f t="shared" si="146"/>
        <v>-47359.668382557982</v>
      </c>
      <c r="AJ21" s="30">
        <f t="shared" si="146"/>
        <v>-45392.437639592215</v>
      </c>
      <c r="AK21" s="30">
        <f t="shared" si="146"/>
        <v>3106.1374556028168</v>
      </c>
      <c r="AL21" s="30">
        <f t="shared" si="146"/>
        <v>-25585.28260598192</v>
      </c>
      <c r="AM21" s="30">
        <f t="shared" si="146"/>
        <v>-8960.5729046529159</v>
      </c>
      <c r="AN21" s="30">
        <f t="shared" si="146"/>
        <v>-137248.18657497282</v>
      </c>
      <c r="AO21" s="30">
        <f t="shared" si="146"/>
        <v>-27621.30741151952</v>
      </c>
      <c r="AP21" s="30">
        <f t="shared" si="146"/>
        <v>-23525.752024737187</v>
      </c>
      <c r="AQ21" s="30">
        <f t="shared" si="146"/>
        <v>-5566.5179887627892</v>
      </c>
      <c r="AR21" s="30">
        <f t="shared" si="146"/>
        <v>-1779.804015004047</v>
      </c>
      <c r="AS21" s="30">
        <f t="shared" si="146"/>
        <v>-12402.97559444909</v>
      </c>
      <c r="AT21" s="30">
        <f t="shared" si="146"/>
        <v>-32034.482884404162</v>
      </c>
      <c r="AU21" s="30">
        <f t="shared" ref="AU21:BZ21" si="147">AU20-AI20</f>
        <v>-44625.239358537161</v>
      </c>
      <c r="AV21" s="30">
        <f t="shared" si="147"/>
        <v>41590.059230175626</v>
      </c>
      <c r="AW21" s="30">
        <f t="shared" si="147"/>
        <v>19366.970014200837</v>
      </c>
      <c r="AX21" s="30">
        <f t="shared" si="147"/>
        <v>19140.134767460928</v>
      </c>
      <c r="AY21" s="30">
        <f t="shared" si="147"/>
        <v>-47171.997101164248</v>
      </c>
      <c r="AZ21" s="30">
        <f t="shared" si="147"/>
        <v>-141378.9697571235</v>
      </c>
      <c r="BA21" s="30">
        <f t="shared" si="147"/>
        <v>-19712.15538547124</v>
      </c>
      <c r="BB21" s="30">
        <f t="shared" si="147"/>
        <v>14879.860428244603</v>
      </c>
      <c r="BC21" s="30">
        <f t="shared" si="147"/>
        <v>11589.819187433954</v>
      </c>
      <c r="BD21" s="30">
        <f t="shared" si="147"/>
        <v>-26166.438590424659</v>
      </c>
      <c r="BE21" s="30">
        <f t="shared" si="147"/>
        <v>-41252.136863325431</v>
      </c>
      <c r="BF21" s="30">
        <f t="shared" si="147"/>
        <v>14259.352162615687</v>
      </c>
      <c r="BG21" s="30">
        <f t="shared" si="147"/>
        <v>64350.042375894816</v>
      </c>
      <c r="BH21" s="30">
        <f t="shared" si="147"/>
        <v>42854.815498326556</v>
      </c>
      <c r="BI21" s="30">
        <f t="shared" si="147"/>
        <v>161196.12404729216</v>
      </c>
      <c r="BJ21" s="30">
        <f t="shared" si="147"/>
        <v>80661.96634091984</v>
      </c>
      <c r="BK21" s="30">
        <f t="shared" si="147"/>
        <v>873.10176465823315</v>
      </c>
      <c r="BL21" s="30">
        <f t="shared" si="147"/>
        <v>119239.58375143417</v>
      </c>
      <c r="BM21" s="30">
        <f t="shared" si="147"/>
        <v>-18020.325546130596</v>
      </c>
      <c r="BN21" s="30">
        <f t="shared" si="147"/>
        <v>-72920.50098740909</v>
      </c>
      <c r="BO21" s="30">
        <f t="shared" si="147"/>
        <v>-10472.661400687124</v>
      </c>
      <c r="BP21" s="30">
        <f t="shared" si="147"/>
        <v>39879.630817621015</v>
      </c>
      <c r="BQ21" s="30">
        <f t="shared" si="147"/>
        <v>54656.74422095847</v>
      </c>
      <c r="BR21" s="30">
        <f t="shared" si="147"/>
        <v>-13785.665023411391</v>
      </c>
      <c r="BS21" s="30">
        <f t="shared" si="147"/>
        <v>-21936.219684202981</v>
      </c>
      <c r="BT21" s="30">
        <f t="shared" si="147"/>
        <v>-130161.59227103309</v>
      </c>
      <c r="BU21" s="30">
        <f t="shared" si="147"/>
        <v>-242028.56006512721</v>
      </c>
      <c r="BV21" s="30">
        <f t="shared" si="147"/>
        <v>21779.032891067094</v>
      </c>
      <c r="BW21" s="30">
        <f t="shared" si="147"/>
        <v>21570.292693606287</v>
      </c>
      <c r="BX21" s="30">
        <f t="shared" si="147"/>
        <v>27900.496559481253</v>
      </c>
      <c r="BY21" s="30">
        <f t="shared" si="147"/>
        <v>15503.136232892575</v>
      </c>
      <c r="BZ21" s="30">
        <f t="shared" si="147"/>
        <v>73205.659231388796</v>
      </c>
      <c r="CA21" s="30">
        <f t="shared" ref="CA21:DF21" si="148">CA20-BO20</f>
        <v>20244.133607166033</v>
      </c>
      <c r="CB21" s="30">
        <f t="shared" si="148"/>
        <v>-29494.169736954267</v>
      </c>
      <c r="CC21" s="30">
        <f t="shared" si="148"/>
        <v>-56819.898041177104</v>
      </c>
      <c r="CD21" s="30">
        <f t="shared" si="148"/>
        <v>-33354.483381286671</v>
      </c>
      <c r="CE21" s="30">
        <f t="shared" si="148"/>
        <v>-6482.4914032500819</v>
      </c>
      <c r="CF21" s="30">
        <f t="shared" si="148"/>
        <v>-6135.8170652156114</v>
      </c>
      <c r="CG21" s="30">
        <f t="shared" si="148"/>
        <v>6840.1927931349492</v>
      </c>
      <c r="CH21" s="30">
        <f t="shared" si="148"/>
        <v>-134690.83386229334</v>
      </c>
      <c r="CI21" s="30">
        <f t="shared" si="148"/>
        <v>-137302.85117465403</v>
      </c>
      <c r="CJ21" s="30">
        <f t="shared" si="148"/>
        <v>-121555.87304900482</v>
      </c>
      <c r="CK21" s="30">
        <f t="shared" si="148"/>
        <v>-119998.63118211023</v>
      </c>
      <c r="CL21" s="30">
        <f t="shared" si="148"/>
        <v>-69152.037842724007</v>
      </c>
      <c r="CM21" s="30">
        <f t="shared" si="148"/>
        <v>-30170.267270239914</v>
      </c>
      <c r="CN21" s="30">
        <f t="shared" si="148"/>
        <v>-10639.919262530049</v>
      </c>
      <c r="CO21" s="30">
        <f t="shared" si="148"/>
        <v>36573.734245056636</v>
      </c>
      <c r="CP21" s="30">
        <f t="shared" si="148"/>
        <v>37042.613750347489</v>
      </c>
      <c r="CQ21" s="30">
        <f t="shared" si="148"/>
        <v>-19018.089589906129</v>
      </c>
      <c r="CR21" s="30">
        <f t="shared" si="148"/>
        <v>-16752.492007761903</v>
      </c>
      <c r="CS21" s="30">
        <f t="shared" si="148"/>
        <v>-14094.934882408706</v>
      </c>
      <c r="CT21" s="30">
        <f t="shared" si="148"/>
        <v>15854.972698589554</v>
      </c>
      <c r="CU21" s="30">
        <f t="shared" si="148"/>
        <v>116887.08707585075</v>
      </c>
      <c r="CV21" s="30">
        <f t="shared" si="148"/>
        <v>40223.491440716665</v>
      </c>
      <c r="CW21" s="30">
        <f t="shared" si="148"/>
        <v>112461.38455899234</v>
      </c>
      <c r="CX21" s="30">
        <f t="shared" si="148"/>
        <v>31420.223631472647</v>
      </c>
      <c r="CY21" s="30">
        <f t="shared" si="148"/>
        <v>-11254.133507796796</v>
      </c>
      <c r="CZ21" s="30">
        <f t="shared" si="148"/>
        <v>13442.624006350699</v>
      </c>
      <c r="DA21" s="30">
        <f t="shared" si="148"/>
        <v>8271.5107558862073</v>
      </c>
      <c r="DB21" s="30">
        <f t="shared" si="148"/>
        <v>-52787.718284234405</v>
      </c>
      <c r="DC21" s="30">
        <f t="shared" si="148"/>
        <v>-15867.590526721469</v>
      </c>
      <c r="DD21" s="30">
        <f t="shared" si="148"/>
        <v>66482.649321218603</v>
      </c>
      <c r="DE21" s="30">
        <f t="shared" si="148"/>
        <v>107883.84116408671</v>
      </c>
      <c r="DF21" s="30">
        <f t="shared" si="148"/>
        <v>38476.735641435545</v>
      </c>
      <c r="DG21" s="30">
        <f t="shared" ref="DG21:ED21" si="149">DG20-CU20</f>
        <v>-7230.0626325337798</v>
      </c>
      <c r="DH21" s="30">
        <f t="shared" si="149"/>
        <v>38663.068190062593</v>
      </c>
      <c r="DI21" s="30">
        <f t="shared" si="149"/>
        <v>-3699.5603550642845</v>
      </c>
      <c r="DJ21" s="30">
        <f t="shared" si="149"/>
        <v>23180.04423386266</v>
      </c>
      <c r="DK21" s="30">
        <f t="shared" si="149"/>
        <v>40930.308672329207</v>
      </c>
      <c r="DL21" s="30">
        <f t="shared" si="149"/>
        <v>21100.191736769426</v>
      </c>
      <c r="DM21" s="30">
        <f t="shared" si="149"/>
        <v>7027.1968789726379</v>
      </c>
      <c r="DN21" s="30">
        <f t="shared" si="149"/>
        <v>65923.199836741638</v>
      </c>
      <c r="DO21" s="30">
        <f t="shared" si="149"/>
        <v>54257.206929253123</v>
      </c>
      <c r="DP21" s="30">
        <f t="shared" si="149"/>
        <v>35883.066140247684</v>
      </c>
      <c r="DQ21" s="30">
        <f t="shared" si="149"/>
        <v>-19232.62015064049</v>
      </c>
      <c r="DR21" s="30">
        <f t="shared" si="149"/>
        <v>2106.5183350712759</v>
      </c>
      <c r="DS21" s="30">
        <f t="shared" si="149"/>
        <v>-21316.052539943717</v>
      </c>
      <c r="DT21" s="30">
        <f t="shared" si="149"/>
        <v>-18305.02674471389</v>
      </c>
      <c r="DU21" s="30">
        <f t="shared" si="149"/>
        <v>-16499.890159930743</v>
      </c>
      <c r="DV21" s="30">
        <f t="shared" si="149"/>
        <v>-21633.410038063041</v>
      </c>
      <c r="DW21" s="30">
        <f t="shared" si="149"/>
        <v>-23672.08521062613</v>
      </c>
      <c r="DX21" s="30">
        <f t="shared" si="149"/>
        <v>-22679.737342255801</v>
      </c>
      <c r="DY21" s="30">
        <f t="shared" si="149"/>
        <v>-24785.185163011105</v>
      </c>
      <c r="DZ21" s="30">
        <f t="shared" si="149"/>
        <v>-33867.851319042966</v>
      </c>
      <c r="EA21" s="30">
        <f t="shared" si="149"/>
        <v>-43746.132611063047</v>
      </c>
      <c r="EB21" s="30">
        <f t="shared" si="149"/>
        <v>-63965.875424788683</v>
      </c>
      <c r="EC21" s="30">
        <f t="shared" si="149"/>
        <v>-47651.591432294867</v>
      </c>
      <c r="ED21" s="30">
        <f t="shared" si="149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150">EH20-DV20</f>
        <v>10388.92637902408</v>
      </c>
      <c r="EI21" s="30">
        <f t="shared" si="150"/>
        <v>14739.968059533625</v>
      </c>
      <c r="EJ21" s="30">
        <f t="shared" si="150"/>
        <v>12321.166453129292</v>
      </c>
      <c r="EK21" s="30">
        <f t="shared" si="150"/>
        <v>12686.289118056186</v>
      </c>
      <c r="EL21" s="30">
        <f t="shared" si="150"/>
        <v>19829.22546278371</v>
      </c>
      <c r="EM21" s="141">
        <f t="shared" si="150"/>
        <v>28915.270079875743</v>
      </c>
      <c r="EN21" s="141">
        <f t="shared" si="150"/>
        <v>36073.505764910602</v>
      </c>
      <c r="EO21" s="141">
        <f t="shared" si="150"/>
        <v>30512.471598015807</v>
      </c>
      <c r="EP21" s="141">
        <f t="shared" si="150"/>
        <v>20424.23538088426</v>
      </c>
      <c r="EQ21" s="141">
        <f t="shared" si="150"/>
        <v>-451.61290322581772</v>
      </c>
      <c r="ER21" s="141">
        <f t="shared" si="150"/>
        <v>-608.37438423646381</v>
      </c>
      <c r="ES21" s="141">
        <f t="shared" si="150"/>
        <v>4354.8387096773949</v>
      </c>
      <c r="ET21" s="141">
        <f t="shared" si="150"/>
        <v>2233.333333333343</v>
      </c>
      <c r="EU21" s="141">
        <f t="shared" si="150"/>
        <v>-1548.3870967742114</v>
      </c>
      <c r="EV21" s="141">
        <f t="shared" si="150"/>
        <v>-4075.3504244787036</v>
      </c>
      <c r="EW21" s="141">
        <f t="shared" si="150"/>
        <v>-19059.947376947501</v>
      </c>
      <c r="EX21" s="141">
        <f t="shared" si="150"/>
        <v>-18659.731077848934</v>
      </c>
      <c r="EY21" s="141">
        <f t="shared" si="150"/>
        <v>-22346.051041302766</v>
      </c>
      <c r="EZ21" s="141">
        <f t="shared" si="150"/>
        <v>3779.9658445612295</v>
      </c>
      <c r="FA21" s="141">
        <f t="shared" si="150"/>
        <v>8328.6299555768492</v>
      </c>
      <c r="FB21" s="141">
        <f t="shared" si="150"/>
        <v>-21186.428518477303</v>
      </c>
      <c r="FC21" s="141">
        <f t="shared" si="150"/>
        <v>33168.332374459016</v>
      </c>
      <c r="FD21" s="141">
        <f t="shared" si="150"/>
        <v>-20877.611900131742</v>
      </c>
      <c r="FE21" s="141">
        <f t="shared" si="150"/>
        <v>2349.2102870845702</v>
      </c>
      <c r="FF21" s="141">
        <f t="shared" si="150"/>
        <v>58843.338314222114</v>
      </c>
      <c r="FG21" s="141">
        <f t="shared" si="150"/>
        <v>-5419.2167719255085</v>
      </c>
      <c r="FH21" s="141">
        <f t="shared" si="150"/>
        <v>61047.709753631585</v>
      </c>
      <c r="FI21" s="141">
        <f t="shared" si="150"/>
        <v>14359.639183045976</v>
      </c>
      <c r="FJ21" s="141">
        <f t="shared" si="150"/>
        <v>14354.816330561851</v>
      </c>
      <c r="FK21" s="30">
        <f t="shared" si="150"/>
        <v>7647.6125170535233</v>
      </c>
      <c r="FL21" s="30">
        <f t="shared" si="150"/>
        <v>-5977.237135833886</v>
      </c>
      <c r="FM21" s="30">
        <f t="shared" si="150"/>
        <v>-3024.6483928132802</v>
      </c>
      <c r="FN21" s="30">
        <f t="shared" ref="FN21:GI21" si="151">FN20-FB20</f>
        <v>13022.742757582979</v>
      </c>
      <c r="FO21" s="30">
        <f t="shared" ref="FO21:FZ21" si="152">FO20-FC20</f>
        <v>-28803.880923624034</v>
      </c>
      <c r="FP21" s="30">
        <f t="shared" si="151"/>
        <v>48433.756471697707</v>
      </c>
      <c r="FQ21" s="141">
        <f t="shared" si="151"/>
        <v>-36750.77989259176</v>
      </c>
      <c r="FR21" s="30">
        <f t="shared" si="151"/>
        <v>-101084.32021231181</v>
      </c>
      <c r="FS21" s="30">
        <f t="shared" si="151"/>
        <v>968.95527688073344</v>
      </c>
      <c r="FT21" s="30">
        <f t="shared" si="151"/>
        <v>-85174.313815641333</v>
      </c>
      <c r="FU21" s="30">
        <f t="shared" si="151"/>
        <v>-23764.758829407016</v>
      </c>
      <c r="FV21" s="30">
        <f t="shared" si="151"/>
        <v>-126.34741705079796</v>
      </c>
      <c r="FW21" s="30">
        <f t="shared" si="151"/>
        <v>-15682.502765991638</v>
      </c>
      <c r="FX21" s="30">
        <f t="shared" si="151"/>
        <v>-27862.00758383004</v>
      </c>
      <c r="FY21" s="254">
        <f t="shared" si="151"/>
        <v>-52510.144213278953</v>
      </c>
      <c r="FZ21" s="278">
        <f t="shared" si="152"/>
        <v>-68470.051105432503</v>
      </c>
      <c r="GA21" s="278">
        <f t="shared" si="151"/>
        <v>-91428.667667452071</v>
      </c>
      <c r="GB21" s="278">
        <f t="shared" si="151"/>
        <v>-108450.23335054837</v>
      </c>
      <c r="GC21" s="278">
        <f t="shared" si="151"/>
        <v>-24380.909020092338</v>
      </c>
      <c r="GD21" s="278">
        <f t="shared" si="151"/>
        <v>1727.0978478613833</v>
      </c>
      <c r="GE21" s="278">
        <f t="shared" si="151"/>
        <v>-29107.083312406205</v>
      </c>
      <c r="GF21" s="278">
        <f t="shared" si="151"/>
        <v>-3798.3496280751424</v>
      </c>
      <c r="GG21" s="278">
        <f t="shared" si="151"/>
        <v>-5515.8634952532011</v>
      </c>
      <c r="GH21" s="278">
        <f t="shared" si="151"/>
        <v>-31596.712608756003</v>
      </c>
      <c r="GI21" s="278">
        <f t="shared" si="151"/>
        <v>-6239.6534209360252</v>
      </c>
      <c r="GJ21" s="278">
        <f t="shared" ref="GJ21:GL21" si="153">GJ20-FX20</f>
        <v>-10046.474623392161</v>
      </c>
      <c r="GK21" s="278">
        <f t="shared" ref="GK21" si="154">GK20-FY20</f>
        <v>-2994.5947809349163</v>
      </c>
      <c r="GL21" s="278">
        <f t="shared" si="153"/>
        <v>2509.3127057209495</v>
      </c>
    </row>
    <row r="22" spans="1:194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155">O27+O32</f>
        <v>0</v>
      </c>
      <c r="P22" s="30">
        <f t="shared" si="155"/>
        <v>0</v>
      </c>
      <c r="Q22" s="30">
        <f t="shared" si="155"/>
        <v>0</v>
      </c>
      <c r="R22" s="30">
        <f t="shared" si="155"/>
        <v>0</v>
      </c>
      <c r="S22" s="30">
        <f t="shared" si="155"/>
        <v>0</v>
      </c>
      <c r="T22" s="30">
        <f t="shared" si="155"/>
        <v>0</v>
      </c>
      <c r="U22" s="30">
        <f t="shared" si="155"/>
        <v>0</v>
      </c>
      <c r="V22" s="30">
        <f t="shared" si="155"/>
        <v>0</v>
      </c>
      <c r="W22" s="30">
        <f t="shared" si="155"/>
        <v>0</v>
      </c>
      <c r="X22" s="30">
        <f t="shared" si="155"/>
        <v>0</v>
      </c>
      <c r="Y22" s="30">
        <f t="shared" si="155"/>
        <v>0</v>
      </c>
      <c r="Z22" s="30">
        <f t="shared" si="155"/>
        <v>0</v>
      </c>
      <c r="AA22" s="30">
        <f t="shared" si="155"/>
        <v>0</v>
      </c>
      <c r="AB22" s="30">
        <f t="shared" si="155"/>
        <v>0</v>
      </c>
      <c r="AC22" s="30">
        <f t="shared" si="155"/>
        <v>0</v>
      </c>
      <c r="AD22" s="30">
        <f t="shared" si="155"/>
        <v>0</v>
      </c>
      <c r="AE22" s="30">
        <f t="shared" si="155"/>
        <v>0</v>
      </c>
      <c r="AF22" s="30">
        <f t="shared" si="155"/>
        <v>0</v>
      </c>
      <c r="AG22" s="30">
        <f t="shared" si="155"/>
        <v>0</v>
      </c>
      <c r="AH22" s="30">
        <f t="shared" si="155"/>
        <v>0</v>
      </c>
      <c r="AI22" s="30">
        <f t="shared" si="155"/>
        <v>0</v>
      </c>
      <c r="AJ22" s="30">
        <f t="shared" si="155"/>
        <v>0</v>
      </c>
      <c r="AK22" s="30">
        <f t="shared" si="155"/>
        <v>0</v>
      </c>
      <c r="AL22" s="30">
        <f t="shared" si="155"/>
        <v>0</v>
      </c>
      <c r="AM22" s="30">
        <f t="shared" si="155"/>
        <v>0</v>
      </c>
      <c r="AN22" s="30">
        <f t="shared" si="155"/>
        <v>0</v>
      </c>
      <c r="AO22" s="30">
        <f t="shared" si="155"/>
        <v>0</v>
      </c>
      <c r="AP22" s="30">
        <f t="shared" si="155"/>
        <v>0</v>
      </c>
      <c r="AQ22" s="30">
        <f t="shared" si="155"/>
        <v>0</v>
      </c>
      <c r="AR22" s="30">
        <f t="shared" si="155"/>
        <v>0</v>
      </c>
      <c r="AS22" s="30">
        <f t="shared" si="155"/>
        <v>0</v>
      </c>
      <c r="AT22" s="30">
        <f t="shared" si="155"/>
        <v>0</v>
      </c>
      <c r="AU22" s="30">
        <f t="shared" si="155"/>
        <v>0</v>
      </c>
      <c r="AV22" s="30">
        <f t="shared" si="155"/>
        <v>0</v>
      </c>
      <c r="AW22" s="30">
        <f t="shared" si="155"/>
        <v>0</v>
      </c>
      <c r="AX22" s="30">
        <f t="shared" si="155"/>
        <v>0</v>
      </c>
      <c r="AY22" s="30">
        <f t="shared" si="155"/>
        <v>0</v>
      </c>
      <c r="AZ22" s="30">
        <f t="shared" si="155"/>
        <v>0</v>
      </c>
      <c r="BA22" s="30">
        <f t="shared" si="155"/>
        <v>0</v>
      </c>
      <c r="BB22" s="30">
        <f t="shared" si="155"/>
        <v>0</v>
      </c>
      <c r="BC22" s="30">
        <f t="shared" si="155"/>
        <v>0</v>
      </c>
      <c r="BD22" s="30">
        <f t="shared" si="155"/>
        <v>0</v>
      </c>
      <c r="BE22" s="30">
        <f t="shared" si="155"/>
        <v>0</v>
      </c>
      <c r="BF22" s="30">
        <f t="shared" si="155"/>
        <v>0</v>
      </c>
      <c r="BG22" s="30">
        <f t="shared" si="155"/>
        <v>0</v>
      </c>
      <c r="BH22" s="30">
        <f t="shared" si="155"/>
        <v>0</v>
      </c>
      <c r="BI22" s="30">
        <f t="shared" si="155"/>
        <v>0</v>
      </c>
      <c r="BJ22" s="30">
        <f t="shared" si="155"/>
        <v>0</v>
      </c>
      <c r="BK22" s="30">
        <f>BK20-MIN(C20,O20,AA20,AM20,AY20)</f>
        <v>93411.824481108168</v>
      </c>
      <c r="BL22" s="30">
        <f t="shared" ref="BL22:DW22" si="156">BL27+BL32</f>
        <v>-12644.736115237016</v>
      </c>
      <c r="BM22" s="30">
        <f t="shared" si="156"/>
        <v>-46252.942794117262</v>
      </c>
      <c r="BN22" s="30">
        <f t="shared" si="156"/>
        <v>-56104.08125406062</v>
      </c>
      <c r="BO22" s="30">
        <f t="shared" si="156"/>
        <v>-19906.168564162548</v>
      </c>
      <c r="BP22" s="30">
        <f t="shared" si="156"/>
        <v>14629.730551060318</v>
      </c>
      <c r="BQ22" s="30">
        <f t="shared" si="156"/>
        <v>15438.545784129872</v>
      </c>
      <c r="BR22" s="30">
        <f t="shared" si="156"/>
        <v>-13415.55912915839</v>
      </c>
      <c r="BS22" s="30">
        <f t="shared" si="156"/>
        <v>-17210.915050857235</v>
      </c>
      <c r="BT22" s="30">
        <f t="shared" si="156"/>
        <v>-75689.586981876942</v>
      </c>
      <c r="BU22" s="30">
        <f t="shared" si="156"/>
        <v>-95355.166523972293</v>
      </c>
      <c r="BV22" s="30">
        <f t="shared" si="156"/>
        <v>65966.365700180875</v>
      </c>
      <c r="BW22" s="30">
        <f t="shared" si="156"/>
        <v>20115.605227226577</v>
      </c>
      <c r="BX22" s="30">
        <f t="shared" si="156"/>
        <v>15965.055850166755</v>
      </c>
      <c r="BY22" s="30">
        <f t="shared" si="156"/>
        <v>-16125.29404803242</v>
      </c>
      <c r="BZ22" s="30">
        <f t="shared" si="156"/>
        <v>23208.430266410567</v>
      </c>
      <c r="CA22" s="30">
        <f t="shared" si="156"/>
        <v>13966.351505925695</v>
      </c>
      <c r="CB22" s="30">
        <f t="shared" si="156"/>
        <v>-13013.979201721677</v>
      </c>
      <c r="CC22" s="30">
        <f t="shared" si="156"/>
        <v>-40214.422651776389</v>
      </c>
      <c r="CD22" s="30">
        <f t="shared" si="156"/>
        <v>-41622.774165896837</v>
      </c>
      <c r="CE22" s="30">
        <f t="shared" si="156"/>
        <v>-12743.471145002035</v>
      </c>
      <c r="CF22" s="30">
        <f t="shared" si="156"/>
        <v>-76994.665418894292</v>
      </c>
      <c r="CG22" s="30">
        <f t="shared" si="156"/>
        <v>-81696.965333790649</v>
      </c>
      <c r="CH22" s="30">
        <f t="shared" si="156"/>
        <v>-66331.430359099817</v>
      </c>
      <c r="CI22" s="30">
        <f t="shared" si="156"/>
        <v>-140183.66938237031</v>
      </c>
      <c r="CJ22" s="30">
        <f t="shared" si="156"/>
        <v>-111692.95076840335</v>
      </c>
      <c r="CK22" s="30">
        <f t="shared" si="156"/>
        <v>-131817.44115996695</v>
      </c>
      <c r="CL22" s="30">
        <f t="shared" si="156"/>
        <v>-53093.017283708003</v>
      </c>
      <c r="CM22" s="30">
        <f t="shared" si="156"/>
        <v>-16735.933147698324</v>
      </c>
      <c r="CN22" s="30">
        <f t="shared" si="156"/>
        <v>-21130.012800691551</v>
      </c>
      <c r="CO22" s="30">
        <f t="shared" si="156"/>
        <v>4930.4124804700314</v>
      </c>
      <c r="CP22" s="30">
        <f t="shared" si="156"/>
        <v>1384.472319436717</v>
      </c>
      <c r="CQ22" s="30">
        <f t="shared" si="156"/>
        <v>-20550.845444377512</v>
      </c>
      <c r="CR22" s="30">
        <f t="shared" si="156"/>
        <v>-74298.162977188404</v>
      </c>
      <c r="CS22" s="30">
        <f t="shared" si="156"/>
        <v>-85488.073065220102</v>
      </c>
      <c r="CT22" s="30">
        <f t="shared" si="156"/>
        <v>-42737.461166744775</v>
      </c>
      <c r="CU22" s="30">
        <f t="shared" si="156"/>
        <v>10901.823037921764</v>
      </c>
      <c r="CV22" s="30">
        <f t="shared" si="156"/>
        <v>-20860.869513649464</v>
      </c>
      <c r="CW22" s="30">
        <f t="shared" si="156"/>
        <v>14613.80005749321</v>
      </c>
      <c r="CX22" s="30">
        <f t="shared" si="156"/>
        <v>-6170.2394131879746</v>
      </c>
      <c r="CY22" s="30">
        <f t="shared" si="156"/>
        <v>-25114.967882477173</v>
      </c>
      <c r="CZ22" s="30">
        <f t="shared" si="156"/>
        <v>-2047.2486368824411</v>
      </c>
      <c r="DA22" s="30">
        <f t="shared" si="156"/>
        <v>17050.82964294355</v>
      </c>
      <c r="DB22" s="30">
        <f t="shared" si="156"/>
        <v>-45828.71288956987</v>
      </c>
      <c r="DC22" s="30">
        <f t="shared" si="156"/>
        <v>-30876.03643909868</v>
      </c>
      <c r="DD22" s="30">
        <f t="shared" si="156"/>
        <v>5905.4916671318242</v>
      </c>
      <c r="DE22" s="30">
        <f t="shared" si="156"/>
        <v>36139.809717448254</v>
      </c>
      <c r="DF22" s="30">
        <f t="shared" si="156"/>
        <v>-4809.7800924581206</v>
      </c>
      <c r="DG22" s="30">
        <f t="shared" si="156"/>
        <v>12700.633753728602</v>
      </c>
      <c r="DH22" s="30">
        <f t="shared" si="156"/>
        <v>32916.452887312393</v>
      </c>
      <c r="DI22" s="30">
        <f t="shared" si="156"/>
        <v>16867.557966794375</v>
      </c>
      <c r="DJ22" s="30">
        <f t="shared" si="156"/>
        <v>21523.163928480091</v>
      </c>
      <c r="DK22" s="30">
        <f t="shared" si="156"/>
        <v>19827.962666676769</v>
      </c>
      <c r="DL22" s="30">
        <f t="shared" si="156"/>
        <v>21648.597653074459</v>
      </c>
      <c r="DM22" s="30">
        <f t="shared" si="156"/>
        <v>23792.035658436442</v>
      </c>
      <c r="DN22" s="30">
        <f t="shared" si="156"/>
        <v>29819.667102365675</v>
      </c>
      <c r="DO22" s="30">
        <f t="shared" si="156"/>
        <v>23172.040255791606</v>
      </c>
      <c r="DP22" s="30">
        <f t="shared" si="156"/>
        <v>50531.045112272586</v>
      </c>
      <c r="DQ22" s="30">
        <f t="shared" si="156"/>
        <v>12947.856955412175</v>
      </c>
      <c r="DR22" s="30">
        <f t="shared" si="156"/>
        <v>-7119.6364993304915</v>
      </c>
      <c r="DS22" s="30">
        <f t="shared" si="156"/>
        <v>-7574.9323316006939</v>
      </c>
      <c r="DT22" s="30">
        <f t="shared" si="156"/>
        <v>-6282.7272359394829</v>
      </c>
      <c r="DU22" s="30">
        <f t="shared" si="156"/>
        <v>3118.4670651476822</v>
      </c>
      <c r="DV22" s="30">
        <f t="shared" si="156"/>
        <v>2743.0762370988573</v>
      </c>
      <c r="DW22" s="30">
        <f t="shared" si="156"/>
        <v>-5699.598564103635</v>
      </c>
      <c r="DX22" s="30">
        <f t="shared" ref="DX22:ED22" si="157">DX27+DX32</f>
        <v>-7888.8112014326707</v>
      </c>
      <c r="DY22" s="30">
        <f t="shared" si="157"/>
        <v>-10935.007116514045</v>
      </c>
      <c r="DZ22" s="30">
        <f>DZ27+DZ32</f>
        <v>-4655.7735963086307</v>
      </c>
      <c r="EA22" s="30">
        <f t="shared" si="157"/>
        <v>-18764.655500305915</v>
      </c>
      <c r="EB22" s="30">
        <f t="shared" si="157"/>
        <v>-3297.9931360072073</v>
      </c>
      <c r="EC22" s="30">
        <f t="shared" si="157"/>
        <v>-2577.3182486917358</v>
      </c>
      <c r="ED22" s="30">
        <f t="shared" si="157"/>
        <v>-26423.853205797554</v>
      </c>
      <c r="EE22" s="30">
        <f t="shared" ref="EE22:FF22" si="158">EE27+EE32</f>
        <v>9553.6641061851988</v>
      </c>
      <c r="EF22" s="30">
        <f t="shared" si="158"/>
        <v>7495.9115913659753</v>
      </c>
      <c r="EG22" s="30">
        <f t="shared" si="158"/>
        <v>11292.22216494671</v>
      </c>
      <c r="EH22" s="30">
        <f t="shared" si="158"/>
        <v>5727.9067729354911</v>
      </c>
      <c r="EI22" s="30">
        <f t="shared" si="158"/>
        <v>9824.778237263532</v>
      </c>
      <c r="EJ22" s="30">
        <f t="shared" si="158"/>
        <v>10086.557371420562</v>
      </c>
      <c r="EK22" s="30">
        <f t="shared" si="158"/>
        <v>7697.8102663966865</v>
      </c>
      <c r="EL22" s="30">
        <f t="shared" si="158"/>
        <v>18582.299745970064</v>
      </c>
      <c r="EM22" s="141">
        <f t="shared" si="158"/>
        <v>16322.034019907383</v>
      </c>
      <c r="EN22" s="141">
        <f t="shared" si="158"/>
        <v>29673.206436163317</v>
      </c>
      <c r="EO22" s="141">
        <f t="shared" si="158"/>
        <v>21186.175850948533</v>
      </c>
      <c r="EP22" s="141">
        <f t="shared" si="158"/>
        <v>15770.689925664661</v>
      </c>
      <c r="EQ22" s="141">
        <f t="shared" si="158"/>
        <v>16564.371232765385</v>
      </c>
      <c r="ER22" s="141">
        <f t="shared" si="158"/>
        <v>17649.631218394647</v>
      </c>
      <c r="ES22" s="141">
        <f t="shared" si="158"/>
        <v>20048.991718495767</v>
      </c>
      <c r="ET22" s="141">
        <f t="shared" si="158"/>
        <v>13120.490833554311</v>
      </c>
      <c r="EU22" s="141">
        <f t="shared" si="158"/>
        <v>10161.632991849359</v>
      </c>
      <c r="EV22" s="141">
        <f t="shared" si="158"/>
        <v>3302.3418286491742</v>
      </c>
      <c r="EW22" s="141">
        <f t="shared" si="158"/>
        <v>-19316.846277542911</v>
      </c>
      <c r="EX22" s="141">
        <f t="shared" si="158"/>
        <v>-7305.3252211979525</v>
      </c>
      <c r="EY22" s="141">
        <f t="shared" si="158"/>
        <v>-6932.1498776830658</v>
      </c>
      <c r="EZ22" s="141">
        <f t="shared" si="158"/>
        <v>21909.001521959231</v>
      </c>
      <c r="FA22" s="141">
        <f t="shared" si="158"/>
        <v>18031.372547173698</v>
      </c>
      <c r="FB22" s="141">
        <f t="shared" si="158"/>
        <v>-14668.444690870063</v>
      </c>
      <c r="FC22" s="141">
        <f t="shared" si="158"/>
        <v>29824.775982744653</v>
      </c>
      <c r="FD22" s="141">
        <f t="shared" si="158"/>
        <v>-16655.386403425633</v>
      </c>
      <c r="FE22" s="141">
        <f t="shared" si="158"/>
        <v>1929.4388710943867</v>
      </c>
      <c r="FF22" s="141">
        <f t="shared" si="158"/>
        <v>62846.005639850569</v>
      </c>
      <c r="FG22" s="141">
        <f t="shared" ref="FG22:FH22" si="159">FG27+FG32</f>
        <v>903.28203659064457</v>
      </c>
      <c r="FH22" s="141">
        <f t="shared" si="159"/>
        <v>60328.272696377753</v>
      </c>
      <c r="FI22" s="141">
        <f t="shared" ref="FI22:FJ22" si="160">FI27+FI32</f>
        <v>-1785.1799370882322</v>
      </c>
      <c r="FJ22" s="141">
        <f t="shared" si="160"/>
        <v>10962.0661856841</v>
      </c>
      <c r="FK22" s="30">
        <f t="shared" ref="FK22" si="161">FK27+FK32</f>
        <v>472.92207336215142</v>
      </c>
      <c r="FL22" s="30">
        <f t="shared" ref="FL22:FN22" si="162">FL27+FL32</f>
        <v>281.10205689550094</v>
      </c>
      <c r="FM22" s="30">
        <f t="shared" si="162"/>
        <v>-961.4220725884079</v>
      </c>
      <c r="FN22" s="30">
        <f t="shared" si="162"/>
        <v>-3490.1277879313079</v>
      </c>
      <c r="FO22" s="30">
        <f t="shared" ref="FO22:FP22" si="163">FO27+FO32</f>
        <v>-2143.2816250807546</v>
      </c>
      <c r="FP22" s="30">
        <f t="shared" si="163"/>
        <v>30571.185014753195</v>
      </c>
      <c r="FQ22" s="141">
        <f t="shared" ref="FQ22:FR22" si="164">FQ27+FQ32</f>
        <v>-33267.669301601738</v>
      </c>
      <c r="FR22" s="30">
        <f t="shared" si="164"/>
        <v>-52840.761016937053</v>
      </c>
      <c r="FS22" s="30">
        <f t="shared" ref="FS22:FT22" si="165">FS27+FS32</f>
        <v>-3133.8802170359641</v>
      </c>
      <c r="FT22" s="30">
        <f t="shared" si="165"/>
        <v>-38388.837154622735</v>
      </c>
      <c r="FU22" s="30">
        <f t="shared" ref="FU22:FV22" si="166">FU27+FU32</f>
        <v>-23595.537294518497</v>
      </c>
      <c r="FV22" s="30">
        <f t="shared" si="166"/>
        <v>1319.7869219942468</v>
      </c>
      <c r="FW22" s="30">
        <f t="shared" ref="FW22:FX22" si="167">FW27+FW32</f>
        <v>-20155.161867392795</v>
      </c>
      <c r="FX22" s="30">
        <f t="shared" si="167"/>
        <v>-28739.590564753958</v>
      </c>
      <c r="FY22" s="254">
        <f t="shared" ref="FY22:GA22" si="168">FY27+FY32</f>
        <v>-47258.014601436109</v>
      </c>
      <c r="FZ22" s="278">
        <f t="shared" ref="FZ22" si="169">FZ27+FZ32</f>
        <v>-68713.806171237404</v>
      </c>
      <c r="GA22" s="278">
        <f t="shared" si="168"/>
        <v>-92421.362318516025</v>
      </c>
      <c r="GB22" s="278">
        <f t="shared" ref="GB22:GC22" si="170">GB27+GB32</f>
        <v>-81040.371045641121</v>
      </c>
      <c r="GC22" s="278">
        <f t="shared" si="170"/>
        <v>-49484.662694293082</v>
      </c>
      <c r="GD22" s="278">
        <f t="shared" ref="GD22:GE22" si="171">GD27+GD32</f>
        <v>-40863.236724316637</v>
      </c>
      <c r="GE22" s="278">
        <f t="shared" si="171"/>
        <v>-29254.810380859901</v>
      </c>
      <c r="GF22" s="278">
        <f t="shared" ref="GF22" si="172">GF27+GF32</f>
        <v>-34475.081707574907</v>
      </c>
      <c r="GG22" s="278">
        <f t="shared" ref="GG22:GH22" si="173">GG27+GG32</f>
        <v>-20998.608176119025</v>
      </c>
      <c r="GH22" s="278">
        <f t="shared" si="173"/>
        <v>-26582.948082642397</v>
      </c>
      <c r="GI22" s="278">
        <f t="shared" ref="GI22" si="174">GI27+GI32</f>
        <v>-17352.454524043209</v>
      </c>
      <c r="GJ22" s="278">
        <f t="shared" ref="GJ22:GK22" si="175">GJ27+GJ32</f>
        <v>-27195.735481149874</v>
      </c>
      <c r="GK22" s="278">
        <f t="shared" si="175"/>
        <v>-37383.552885412093</v>
      </c>
      <c r="GL22" s="278">
        <f t="shared" ref="GL22" si="176">GL27+GL32</f>
        <v>-48842.806855289324</v>
      </c>
    </row>
    <row r="23" spans="1:194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177">O28+O33</f>
        <v>0</v>
      </c>
      <c r="P23" s="32">
        <f t="shared" si="177"/>
        <v>0</v>
      </c>
      <c r="Q23" s="32">
        <f t="shared" si="177"/>
        <v>0</v>
      </c>
      <c r="R23" s="32">
        <f t="shared" si="177"/>
        <v>0</v>
      </c>
      <c r="S23" s="32">
        <f t="shared" si="177"/>
        <v>0</v>
      </c>
      <c r="T23" s="32">
        <f t="shared" si="177"/>
        <v>0</v>
      </c>
      <c r="U23" s="32">
        <f t="shared" si="177"/>
        <v>0</v>
      </c>
      <c r="V23" s="32">
        <f t="shared" si="177"/>
        <v>0</v>
      </c>
      <c r="W23" s="32">
        <f t="shared" si="177"/>
        <v>0</v>
      </c>
      <c r="X23" s="32">
        <f t="shared" si="177"/>
        <v>0</v>
      </c>
      <c r="Y23" s="32">
        <f t="shared" si="177"/>
        <v>0</v>
      </c>
      <c r="Z23" s="32">
        <f t="shared" si="177"/>
        <v>0</v>
      </c>
      <c r="AA23" s="32">
        <f t="shared" si="177"/>
        <v>0</v>
      </c>
      <c r="AB23" s="32">
        <f t="shared" si="177"/>
        <v>0</v>
      </c>
      <c r="AC23" s="32">
        <f t="shared" si="177"/>
        <v>0</v>
      </c>
      <c r="AD23" s="32">
        <f t="shared" si="177"/>
        <v>0</v>
      </c>
      <c r="AE23" s="32">
        <f t="shared" si="177"/>
        <v>0</v>
      </c>
      <c r="AF23" s="32">
        <f t="shared" si="177"/>
        <v>0</v>
      </c>
      <c r="AG23" s="32">
        <f t="shared" si="177"/>
        <v>0</v>
      </c>
      <c r="AH23" s="32">
        <f t="shared" si="177"/>
        <v>0</v>
      </c>
      <c r="AI23" s="32">
        <f t="shared" si="177"/>
        <v>0</v>
      </c>
      <c r="AJ23" s="32">
        <f t="shared" si="177"/>
        <v>0</v>
      </c>
      <c r="AK23" s="32">
        <f t="shared" si="177"/>
        <v>0</v>
      </c>
      <c r="AL23" s="32">
        <f t="shared" si="177"/>
        <v>0</v>
      </c>
      <c r="AM23" s="32">
        <f t="shared" si="177"/>
        <v>0</v>
      </c>
      <c r="AN23" s="32">
        <f t="shared" si="177"/>
        <v>0</v>
      </c>
      <c r="AO23" s="32">
        <f t="shared" si="177"/>
        <v>0</v>
      </c>
      <c r="AP23" s="32">
        <f t="shared" si="177"/>
        <v>0</v>
      </c>
      <c r="AQ23" s="32">
        <f t="shared" si="177"/>
        <v>0</v>
      </c>
      <c r="AR23" s="32">
        <f t="shared" si="177"/>
        <v>0</v>
      </c>
      <c r="AS23" s="32">
        <f t="shared" si="177"/>
        <v>0</v>
      </c>
      <c r="AT23" s="32">
        <f t="shared" si="177"/>
        <v>0</v>
      </c>
      <c r="AU23" s="32">
        <f t="shared" si="177"/>
        <v>0</v>
      </c>
      <c r="AV23" s="32">
        <f t="shared" si="177"/>
        <v>0</v>
      </c>
      <c r="AW23" s="32">
        <f t="shared" si="177"/>
        <v>0</v>
      </c>
      <c r="AX23" s="32">
        <f t="shared" si="177"/>
        <v>0</v>
      </c>
      <c r="AY23" s="32">
        <f t="shared" si="177"/>
        <v>0</v>
      </c>
      <c r="AZ23" s="32">
        <f t="shared" si="177"/>
        <v>0</v>
      </c>
      <c r="BA23" s="32">
        <f t="shared" si="177"/>
        <v>0</v>
      </c>
      <c r="BB23" s="32">
        <f t="shared" si="177"/>
        <v>0</v>
      </c>
      <c r="BC23" s="32">
        <f t="shared" si="177"/>
        <v>0</v>
      </c>
      <c r="BD23" s="32">
        <f t="shared" si="177"/>
        <v>0</v>
      </c>
      <c r="BE23" s="32">
        <f t="shared" si="177"/>
        <v>0</v>
      </c>
      <c r="BF23" s="32">
        <f t="shared" si="177"/>
        <v>0</v>
      </c>
      <c r="BG23" s="32">
        <f t="shared" si="177"/>
        <v>0</v>
      </c>
      <c r="BH23" s="32">
        <f t="shared" si="177"/>
        <v>0</v>
      </c>
      <c r="BI23" s="32">
        <f t="shared" si="177"/>
        <v>0</v>
      </c>
      <c r="BJ23" s="32">
        <f t="shared" si="177"/>
        <v>0</v>
      </c>
      <c r="BK23" s="32">
        <f t="shared" si="177"/>
        <v>0</v>
      </c>
      <c r="BL23" s="32">
        <f t="shared" si="177"/>
        <v>0</v>
      </c>
      <c r="BM23" s="32">
        <f t="shared" si="177"/>
        <v>0</v>
      </c>
      <c r="BN23" s="32">
        <f t="shared" si="177"/>
        <v>0</v>
      </c>
      <c r="BO23" s="32">
        <f t="shared" si="177"/>
        <v>0</v>
      </c>
      <c r="BP23" s="32">
        <f t="shared" si="177"/>
        <v>0</v>
      </c>
      <c r="BQ23" s="32">
        <f t="shared" si="177"/>
        <v>0</v>
      </c>
      <c r="BR23" s="32">
        <f t="shared" si="177"/>
        <v>0</v>
      </c>
      <c r="BS23" s="32">
        <f t="shared" si="177"/>
        <v>0</v>
      </c>
      <c r="BT23" s="32">
        <f t="shared" si="177"/>
        <v>0</v>
      </c>
      <c r="BU23" s="32">
        <f t="shared" si="177"/>
        <v>0</v>
      </c>
      <c r="BV23" s="32">
        <f t="shared" si="177"/>
        <v>0</v>
      </c>
      <c r="BW23" s="32">
        <f t="shared" si="177"/>
        <v>0</v>
      </c>
      <c r="BX23" s="32">
        <f t="shared" si="177"/>
        <v>0</v>
      </c>
      <c r="BY23" s="32">
        <f t="shared" si="177"/>
        <v>0</v>
      </c>
      <c r="BZ23" s="32">
        <f t="shared" si="177"/>
        <v>0</v>
      </c>
      <c r="CA23" s="32">
        <f t="shared" ref="CA23:DF23" si="178">CA28+CA33</f>
        <v>0</v>
      </c>
      <c r="CB23" s="32">
        <f t="shared" si="178"/>
        <v>0</v>
      </c>
      <c r="CC23" s="32">
        <f t="shared" si="178"/>
        <v>0</v>
      </c>
      <c r="CD23" s="32">
        <f t="shared" si="178"/>
        <v>0</v>
      </c>
      <c r="CE23" s="32">
        <f t="shared" si="178"/>
        <v>0</v>
      </c>
      <c r="CF23" s="32">
        <f t="shared" si="178"/>
        <v>0</v>
      </c>
      <c r="CG23" s="32">
        <f t="shared" si="178"/>
        <v>0</v>
      </c>
      <c r="CH23" s="32">
        <f t="shared" si="178"/>
        <v>0</v>
      </c>
      <c r="CI23" s="32">
        <f t="shared" si="178"/>
        <v>0</v>
      </c>
      <c r="CJ23" s="32">
        <f t="shared" si="178"/>
        <v>0</v>
      </c>
      <c r="CK23" s="32">
        <f t="shared" si="178"/>
        <v>0</v>
      </c>
      <c r="CL23" s="32">
        <f t="shared" si="178"/>
        <v>0</v>
      </c>
      <c r="CM23" s="32">
        <f t="shared" si="178"/>
        <v>0</v>
      </c>
      <c r="CN23" s="32">
        <f t="shared" si="178"/>
        <v>0</v>
      </c>
      <c r="CO23" s="32">
        <f t="shared" si="178"/>
        <v>0</v>
      </c>
      <c r="CP23" s="32">
        <f t="shared" si="178"/>
        <v>0</v>
      </c>
      <c r="CQ23" s="32">
        <f t="shared" si="178"/>
        <v>0</v>
      </c>
      <c r="CR23" s="32">
        <f t="shared" si="178"/>
        <v>0</v>
      </c>
      <c r="CS23" s="32">
        <f t="shared" si="178"/>
        <v>0</v>
      </c>
      <c r="CT23" s="32">
        <f t="shared" si="178"/>
        <v>0</v>
      </c>
      <c r="CU23" s="32">
        <f t="shared" si="178"/>
        <v>0</v>
      </c>
      <c r="CV23" s="32">
        <f t="shared" si="178"/>
        <v>0</v>
      </c>
      <c r="CW23" s="32">
        <f t="shared" si="178"/>
        <v>0</v>
      </c>
      <c r="CX23" s="32">
        <f t="shared" si="178"/>
        <v>0</v>
      </c>
      <c r="CY23" s="32">
        <f t="shared" si="178"/>
        <v>0</v>
      </c>
      <c r="CZ23" s="32">
        <f t="shared" si="178"/>
        <v>0</v>
      </c>
      <c r="DA23" s="32">
        <f t="shared" si="178"/>
        <v>0</v>
      </c>
      <c r="DB23" s="32">
        <f t="shared" si="178"/>
        <v>0</v>
      </c>
      <c r="DC23" s="32">
        <f t="shared" si="178"/>
        <v>0</v>
      </c>
      <c r="DD23" s="32">
        <f t="shared" si="178"/>
        <v>0</v>
      </c>
      <c r="DE23" s="32">
        <f t="shared" si="178"/>
        <v>0</v>
      </c>
      <c r="DF23" s="32">
        <f t="shared" si="178"/>
        <v>0</v>
      </c>
      <c r="DG23" s="32">
        <f t="shared" ref="DG23:DR23" si="179">DG20-DG54</f>
        <v>0</v>
      </c>
      <c r="DH23" s="32">
        <f t="shared" si="179"/>
        <v>0</v>
      </c>
      <c r="DI23" s="32">
        <f t="shared" si="179"/>
        <v>0</v>
      </c>
      <c r="DJ23" s="32">
        <f t="shared" si="179"/>
        <v>0</v>
      </c>
      <c r="DK23" s="32">
        <f t="shared" si="179"/>
        <v>0</v>
      </c>
      <c r="DL23" s="32">
        <f t="shared" si="179"/>
        <v>0</v>
      </c>
      <c r="DM23" s="32">
        <f t="shared" si="179"/>
        <v>0</v>
      </c>
      <c r="DN23" s="32">
        <f t="shared" si="179"/>
        <v>0</v>
      </c>
      <c r="DO23" s="32">
        <f t="shared" si="179"/>
        <v>0</v>
      </c>
      <c r="DP23" s="32">
        <f t="shared" si="179"/>
        <v>0</v>
      </c>
      <c r="DQ23" s="32">
        <f t="shared" si="179"/>
        <v>0</v>
      </c>
      <c r="DR23" s="32">
        <f t="shared" si="179"/>
        <v>0</v>
      </c>
      <c r="DS23" s="32">
        <f>DS20-DS54</f>
        <v>0</v>
      </c>
      <c r="DT23" s="32">
        <f t="shared" ref="DT23:EN23" si="180">DT20-DT54</f>
        <v>0</v>
      </c>
      <c r="DU23" s="32">
        <f t="shared" si="180"/>
        <v>0</v>
      </c>
      <c r="DV23" s="32">
        <f t="shared" si="180"/>
        <v>0</v>
      </c>
      <c r="DW23" s="32">
        <f t="shared" si="180"/>
        <v>0</v>
      </c>
      <c r="DX23" s="32">
        <f t="shared" si="180"/>
        <v>0</v>
      </c>
      <c r="DY23" s="32">
        <f t="shared" si="180"/>
        <v>0</v>
      </c>
      <c r="DZ23" s="32">
        <f>DZ20-DZ54</f>
        <v>0</v>
      </c>
      <c r="EA23" s="32">
        <f t="shared" si="180"/>
        <v>0</v>
      </c>
      <c r="EB23" s="32">
        <f t="shared" si="180"/>
        <v>0</v>
      </c>
      <c r="EC23" s="32">
        <f t="shared" si="180"/>
        <v>0</v>
      </c>
      <c r="ED23" s="32">
        <f t="shared" si="180"/>
        <v>0</v>
      </c>
      <c r="EE23" s="32">
        <f t="shared" si="180"/>
        <v>0</v>
      </c>
      <c r="EF23" s="32">
        <f t="shared" si="180"/>
        <v>0</v>
      </c>
      <c r="EG23" s="32">
        <f t="shared" si="180"/>
        <v>0</v>
      </c>
      <c r="EH23" s="32">
        <f t="shared" si="180"/>
        <v>0</v>
      </c>
      <c r="EI23" s="32">
        <f t="shared" si="180"/>
        <v>0</v>
      </c>
      <c r="EJ23" s="32">
        <f t="shared" si="180"/>
        <v>0</v>
      </c>
      <c r="EK23" s="32">
        <f t="shared" si="180"/>
        <v>0</v>
      </c>
      <c r="EL23" s="32">
        <f t="shared" si="180"/>
        <v>0</v>
      </c>
      <c r="EM23" s="142">
        <f t="shared" si="180"/>
        <v>0</v>
      </c>
      <c r="EN23" s="142">
        <f t="shared" si="180"/>
        <v>0</v>
      </c>
      <c r="EO23" s="142">
        <f t="shared" ref="EO23:FF23" si="181">EO20-EO54</f>
        <v>0</v>
      </c>
      <c r="EP23" s="142">
        <f t="shared" si="181"/>
        <v>0</v>
      </c>
      <c r="EQ23" s="142">
        <f t="shared" si="181"/>
        <v>0</v>
      </c>
      <c r="ER23" s="142">
        <f t="shared" si="181"/>
        <v>0</v>
      </c>
      <c r="ES23" s="142">
        <f t="shared" si="181"/>
        <v>0</v>
      </c>
      <c r="ET23" s="142">
        <f t="shared" si="181"/>
        <v>0</v>
      </c>
      <c r="EU23" s="142">
        <f t="shared" si="181"/>
        <v>0</v>
      </c>
      <c r="EV23" s="142">
        <f t="shared" si="181"/>
        <v>0</v>
      </c>
      <c r="EW23" s="142">
        <f t="shared" si="181"/>
        <v>0</v>
      </c>
      <c r="EX23" s="142">
        <f t="shared" si="181"/>
        <v>0</v>
      </c>
      <c r="EY23" s="142">
        <f t="shared" si="181"/>
        <v>0</v>
      </c>
      <c r="EZ23" s="142">
        <f t="shared" si="181"/>
        <v>0</v>
      </c>
      <c r="FA23" s="142">
        <f t="shared" si="181"/>
        <v>0</v>
      </c>
      <c r="FB23" s="142">
        <f t="shared" si="181"/>
        <v>0</v>
      </c>
      <c r="FC23" s="142">
        <f t="shared" si="181"/>
        <v>0</v>
      </c>
      <c r="FD23" s="142">
        <f t="shared" si="181"/>
        <v>0</v>
      </c>
      <c r="FE23" s="142">
        <f t="shared" si="181"/>
        <v>0</v>
      </c>
      <c r="FF23" s="142">
        <f t="shared" si="181"/>
        <v>0</v>
      </c>
      <c r="FG23" s="142">
        <f t="shared" ref="FG23:FH23" si="182">FG20-FG54</f>
        <v>0</v>
      </c>
      <c r="FH23" s="142">
        <f t="shared" si="182"/>
        <v>0</v>
      </c>
      <c r="FI23" s="142">
        <f t="shared" ref="FI23:FJ23" si="183">FI20-FI54</f>
        <v>0</v>
      </c>
      <c r="FJ23" s="142">
        <f t="shared" si="183"/>
        <v>0</v>
      </c>
      <c r="FK23" s="32">
        <f t="shared" ref="FK23" si="184">FK20-FK54</f>
        <v>0</v>
      </c>
      <c r="FL23" s="32">
        <f t="shared" ref="FL23:FP23" si="185">FL20-FL54</f>
        <v>0</v>
      </c>
      <c r="FM23" s="32">
        <f t="shared" si="185"/>
        <v>0</v>
      </c>
      <c r="FN23" s="32">
        <f t="shared" si="185"/>
        <v>0</v>
      </c>
      <c r="FO23" s="32">
        <f t="shared" si="185"/>
        <v>-4424.6991461286088</v>
      </c>
      <c r="FP23" s="32">
        <f t="shared" si="185"/>
        <v>-5486.298272323329</v>
      </c>
      <c r="FQ23" s="142">
        <f t="shared" ref="FQ23:FR23" si="186">FQ20-FQ54</f>
        <v>-3928.6306323068566</v>
      </c>
      <c r="FR23" s="32">
        <f t="shared" si="186"/>
        <v>-894.74595818275702</v>
      </c>
      <c r="FS23" s="32">
        <f t="shared" ref="FS23:FT23" si="187">FS20-FS54</f>
        <v>-488.70973578677513</v>
      </c>
      <c r="FT23" s="32">
        <f t="shared" si="187"/>
        <v>-835.65374043097836</v>
      </c>
      <c r="FU23" s="32">
        <f t="shared" ref="FU23:FV23" si="188">FU20-FU54</f>
        <v>-1696.2851669044467</v>
      </c>
      <c r="FV23" s="32">
        <f t="shared" si="188"/>
        <v>1177.4122714038822</v>
      </c>
      <c r="FW23" s="32">
        <f t="shared" ref="FW23:FX23" si="189">FW20-FW54</f>
        <v>7422.2709705662855</v>
      </c>
      <c r="FX23" s="32">
        <f t="shared" si="189"/>
        <v>17574.793286974833</v>
      </c>
      <c r="FY23" s="255">
        <f t="shared" ref="FY23:GD23" si="190">FY20-FY54</f>
        <v>10797.603410698008</v>
      </c>
      <c r="FZ23" s="279">
        <f t="shared" si="190"/>
        <v>1268.2179879037431</v>
      </c>
      <c r="GA23" s="279">
        <f t="shared" si="190"/>
        <v>-3435.8549840312917</v>
      </c>
      <c r="GB23" s="279">
        <f t="shared" si="190"/>
        <v>-4535.914113335195</v>
      </c>
      <c r="GC23" s="279">
        <f t="shared" si="190"/>
        <v>-3637.3591983339284</v>
      </c>
      <c r="GD23" s="279">
        <f t="shared" si="190"/>
        <v>-747.50557281827787</v>
      </c>
      <c r="GE23" s="279">
        <f t="shared" ref="GE23:GI23" si="191">GE20-GE54</f>
        <v>663.07234986001276</v>
      </c>
      <c r="GF23" s="279">
        <f t="shared" si="191"/>
        <v>986.76775684201857</v>
      </c>
      <c r="GG23" s="279">
        <f t="shared" si="191"/>
        <v>544.08184021807392</v>
      </c>
      <c r="GH23" s="279">
        <f t="shared" si="191"/>
        <v>4746.5935942867654</v>
      </c>
      <c r="GI23" s="279">
        <f t="shared" si="191"/>
        <v>10945.040752971981</v>
      </c>
      <c r="GJ23" s="279">
        <f t="shared" ref="GJ23:GL23" si="192">GJ20-GJ54</f>
        <v>19206.711711067648</v>
      </c>
      <c r="GK23" s="279">
        <f t="shared" si="192"/>
        <v>14459.002639759448</v>
      </c>
      <c r="GL23" s="279">
        <f t="shared" si="192"/>
        <v>387235.05821477924</v>
      </c>
    </row>
    <row r="24" spans="1:194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261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</row>
    <row r="25" spans="1:194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57">
        <v>260358.770728517</v>
      </c>
      <c r="EN25" s="157">
        <v>344875.43617005867</v>
      </c>
      <c r="EO25" s="157">
        <v>387524.47946461703</v>
      </c>
      <c r="EP25" s="176">
        <v>459101.41785925609</v>
      </c>
      <c r="EQ25" s="176">
        <v>489929.5858268959</v>
      </c>
      <c r="ER25" s="186">
        <v>458504.6636640873</v>
      </c>
      <c r="ES25" s="186">
        <v>316991.21907064604</v>
      </c>
      <c r="ET25" s="186">
        <v>220563.10043550355</v>
      </c>
      <c r="EU25" s="186">
        <v>180529.2221952595</v>
      </c>
      <c r="EV25" s="186">
        <v>176964.06617479015</v>
      </c>
      <c r="EW25" s="198">
        <v>176869.38697245831</v>
      </c>
      <c r="EX25" s="198">
        <v>211058.33045466698</v>
      </c>
      <c r="EY25" s="198">
        <v>241746.05302054755</v>
      </c>
      <c r="EZ25" s="198">
        <v>348365.07943397469</v>
      </c>
      <c r="FA25" s="211">
        <v>392753.10942019388</v>
      </c>
      <c r="FB25" s="211">
        <v>437334.34417948849</v>
      </c>
      <c r="FC25" s="221">
        <v>521936.62787877425</v>
      </c>
      <c r="FD25" s="221">
        <v>434877.05176395556</v>
      </c>
      <c r="FE25" s="233">
        <v>321501.71968031122</v>
      </c>
      <c r="FF25" s="233">
        <v>281206.4387497257</v>
      </c>
      <c r="FG25" s="233">
        <v>181206.77961688236</v>
      </c>
      <c r="FH25" s="233">
        <v>240878.44259508839</v>
      </c>
      <c r="FI25" s="233">
        <v>196487.09067163331</v>
      </c>
      <c r="FJ25" s="233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495455.32760031149</v>
      </c>
      <c r="FP25" s="36">
        <v>484275.09394993895</v>
      </c>
      <c r="FQ25" s="233">
        <v>287331.58494900982</v>
      </c>
      <c r="FR25" s="36">
        <v>185088.78520408054</v>
      </c>
      <c r="FS25" s="36">
        <v>184337.02521634375</v>
      </c>
      <c r="FT25" s="36">
        <v>159437.4621127804</v>
      </c>
      <c r="FU25" s="36">
        <v>172367.49313254887</v>
      </c>
      <c r="FV25" s="36">
        <v>229738.41227140385</v>
      </c>
      <c r="FW25" s="36">
        <v>235611.16277160944</v>
      </c>
      <c r="FX25" s="36">
        <v>311525.83471431077</v>
      </c>
      <c r="FY25" s="257">
        <v>337526.36825940275</v>
      </c>
      <c r="FZ25" s="281">
        <v>379662.50403847022</v>
      </c>
      <c r="GA25" s="281">
        <v>400632.24671582511</v>
      </c>
      <c r="GB25" s="281">
        <v>374691.06387373153</v>
      </c>
      <c r="GC25" s="281">
        <v>261945.38422549659</v>
      </c>
      <c r="GD25" s="281">
        <v>187164.51731971637</v>
      </c>
      <c r="GE25" s="281">
        <v>156439.30188500768</v>
      </c>
      <c r="GF25" s="281">
        <v>156523.55753740182</v>
      </c>
      <c r="GG25" s="281">
        <v>168799.1382249337</v>
      </c>
      <c r="GH25" s="281">
        <v>199298.07369564881</v>
      </c>
      <c r="GI25" s="281">
        <v>229379.75550484488</v>
      </c>
      <c r="GJ25" s="281">
        <v>304568.88279339205</v>
      </c>
      <c r="GK25" s="281">
        <v>334531.77347846783</v>
      </c>
      <c r="GL25" s="281">
        <v>382171.81674419116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193">O25-C25</f>
        <v>-156577.88857892161</v>
      </c>
      <c r="P26" s="36">
        <f t="shared" si="193"/>
        <v>-6442.3626036715577</v>
      </c>
      <c r="Q26" s="36">
        <f t="shared" si="193"/>
        <v>-36828.941466060933</v>
      </c>
      <c r="R26" s="36">
        <f t="shared" si="193"/>
        <v>5791.0159156707232</v>
      </c>
      <c r="S26" s="36">
        <f t="shared" si="193"/>
        <v>-51235.304979204491</v>
      </c>
      <c r="T26" s="36">
        <f t="shared" si="193"/>
        <v>-26660.374673348037</v>
      </c>
      <c r="U26" s="36">
        <f t="shared" si="193"/>
        <v>-19186.138405775971</v>
      </c>
      <c r="V26" s="36">
        <f t="shared" si="193"/>
        <v>-29977.338848452113</v>
      </c>
      <c r="W26" s="36">
        <f t="shared" si="193"/>
        <v>-5278.5914961231174</v>
      </c>
      <c r="X26" s="36">
        <f t="shared" si="193"/>
        <v>61407.07494435797</v>
      </c>
      <c r="Y26" s="36">
        <f t="shared" si="193"/>
        <v>25302.619896131102</v>
      </c>
      <c r="Z26" s="36">
        <f t="shared" si="193"/>
        <v>-107928.78234401287</v>
      </c>
      <c r="AA26" s="36">
        <f t="shared" si="193"/>
        <v>148122.90562549286</v>
      </c>
      <c r="AB26" s="36">
        <f t="shared" si="193"/>
        <v>162604.88672614953</v>
      </c>
      <c r="AC26" s="36">
        <f t="shared" si="193"/>
        <v>29221.4575658018</v>
      </c>
      <c r="AD26" s="36">
        <f t="shared" si="193"/>
        <v>41607.781889485719</v>
      </c>
      <c r="AE26" s="36">
        <f t="shared" si="193"/>
        <v>-13295.976810810069</v>
      </c>
      <c r="AF26" s="36">
        <f t="shared" si="193"/>
        <v>5908.0198736276652</v>
      </c>
      <c r="AG26" s="36">
        <f t="shared" si="193"/>
        <v>11672.439261399093</v>
      </c>
      <c r="AH26" s="36">
        <f t="shared" si="193"/>
        <v>35350.17996768505</v>
      </c>
      <c r="AI26" s="36">
        <f t="shared" si="193"/>
        <v>-46593.001715891296</v>
      </c>
      <c r="AJ26" s="36">
        <f t="shared" si="193"/>
        <v>-39973.082800882577</v>
      </c>
      <c r="AK26" s="36">
        <f t="shared" si="193"/>
        <v>2806.1374556028168</v>
      </c>
      <c r="AL26" s="36">
        <f t="shared" si="193"/>
        <v>-26133.669702756102</v>
      </c>
      <c r="AM26" s="36">
        <f t="shared" si="193"/>
        <v>-8637.9922594915843</v>
      </c>
      <c r="AN26" s="36">
        <f t="shared" si="193"/>
        <v>-138915.67425970186</v>
      </c>
      <c r="AO26" s="36">
        <f t="shared" si="193"/>
        <v>-28621.30741151952</v>
      </c>
      <c r="AP26" s="36">
        <f t="shared" si="193"/>
        <v>-20825.752024737216</v>
      </c>
      <c r="AQ26" s="36">
        <f t="shared" si="193"/>
        <v>-6243.9373436014866</v>
      </c>
      <c r="AR26" s="36">
        <f t="shared" si="193"/>
        <v>-713.13734833738999</v>
      </c>
      <c r="AS26" s="36">
        <f t="shared" si="193"/>
        <v>-9628.7820460619696</v>
      </c>
      <c r="AT26" s="36">
        <f t="shared" si="193"/>
        <v>-30905.450626339647</v>
      </c>
      <c r="AU26" s="36">
        <f t="shared" ref="AU26:BZ26" si="194">AU25-AI25</f>
        <v>-44058.572691870504</v>
      </c>
      <c r="AV26" s="36">
        <f t="shared" si="194"/>
        <v>41880.381810820836</v>
      </c>
      <c r="AW26" s="36">
        <f t="shared" si="194"/>
        <v>19966.970014200837</v>
      </c>
      <c r="AX26" s="36">
        <f t="shared" si="194"/>
        <v>19978.84444488032</v>
      </c>
      <c r="AY26" s="36">
        <f t="shared" si="194"/>
        <v>-46849.416456002975</v>
      </c>
      <c r="AZ26" s="36">
        <f t="shared" si="194"/>
        <v>-139854.33921525156</v>
      </c>
      <c r="BA26" s="36">
        <f t="shared" si="194"/>
        <v>-17970.219901600271</v>
      </c>
      <c r="BB26" s="36">
        <f t="shared" si="194"/>
        <v>15379.860428244603</v>
      </c>
      <c r="BC26" s="36">
        <f t="shared" si="194"/>
        <v>12105.948219692014</v>
      </c>
      <c r="BD26" s="36">
        <f t="shared" si="194"/>
        <v>-26633.105257091316</v>
      </c>
      <c r="BE26" s="36">
        <f t="shared" si="194"/>
        <v>-42058.588476228673</v>
      </c>
      <c r="BF26" s="36">
        <f t="shared" si="194"/>
        <v>14485.158614228567</v>
      </c>
      <c r="BG26" s="36">
        <f t="shared" si="194"/>
        <v>63650.042375894787</v>
      </c>
      <c r="BH26" s="36">
        <f t="shared" si="194"/>
        <v>43080.621949939406</v>
      </c>
      <c r="BI26" s="36">
        <f t="shared" si="194"/>
        <v>161196.12404729216</v>
      </c>
      <c r="BJ26" s="36">
        <f t="shared" si="194"/>
        <v>80436.159889306931</v>
      </c>
      <c r="BK26" s="36">
        <f t="shared" si="194"/>
        <v>1163.4243453033851</v>
      </c>
      <c r="BL26" s="36">
        <f t="shared" si="194"/>
        <v>119418.15518000559</v>
      </c>
      <c r="BM26" s="36">
        <f t="shared" si="194"/>
        <v>-18568.712642904837</v>
      </c>
      <c r="BN26" s="36">
        <f t="shared" si="194"/>
        <v>-74787.167654075747</v>
      </c>
      <c r="BO26" s="36">
        <f t="shared" si="194"/>
        <v>-10730.725916816154</v>
      </c>
      <c r="BP26" s="36">
        <f t="shared" si="194"/>
        <v>39212.964150954358</v>
      </c>
      <c r="BQ26" s="36">
        <f t="shared" si="194"/>
        <v>54205.131317732652</v>
      </c>
      <c r="BR26" s="36">
        <f t="shared" si="194"/>
        <v>-14559.858571798482</v>
      </c>
      <c r="BS26" s="36">
        <f t="shared" si="194"/>
        <v>-21502.886350869609</v>
      </c>
      <c r="BT26" s="36">
        <f t="shared" si="194"/>
        <v>-130193.85033554921</v>
      </c>
      <c r="BU26" s="36">
        <f t="shared" si="194"/>
        <v>-241895.2267317939</v>
      </c>
      <c r="BV26" s="36">
        <f t="shared" si="194"/>
        <v>22069.355471712188</v>
      </c>
      <c r="BW26" s="36">
        <f t="shared" si="194"/>
        <v>21634.80882263853</v>
      </c>
      <c r="BX26" s="36">
        <f t="shared" si="194"/>
        <v>26221.925130909833</v>
      </c>
      <c r="BY26" s="36">
        <f t="shared" si="194"/>
        <v>15309.587845795846</v>
      </c>
      <c r="BZ26" s="36">
        <f t="shared" si="194"/>
        <v>75705.659231388796</v>
      </c>
      <c r="CA26" s="36">
        <f t="shared" ref="CA26:DF26" si="195">CA25-BO25</f>
        <v>21534.456187811185</v>
      </c>
      <c r="CB26" s="36">
        <f t="shared" si="195"/>
        <v>-29394.169736954267</v>
      </c>
      <c r="CC26" s="36">
        <f t="shared" si="195"/>
        <v>-56948.93029924162</v>
      </c>
      <c r="CD26" s="36">
        <f t="shared" si="195"/>
        <v>-32806.09628451246</v>
      </c>
      <c r="CE26" s="36">
        <f t="shared" si="195"/>
        <v>-7082.4914032500819</v>
      </c>
      <c r="CF26" s="36">
        <f t="shared" si="195"/>
        <v>-6942.268678118824</v>
      </c>
      <c r="CG26" s="36">
        <f t="shared" si="195"/>
        <v>5406.8594598016352</v>
      </c>
      <c r="CH26" s="36">
        <f t="shared" si="195"/>
        <v>-135529.54353971267</v>
      </c>
      <c r="CI26" s="36">
        <f t="shared" si="195"/>
        <v>-137915.75440046046</v>
      </c>
      <c r="CJ26" s="36">
        <f t="shared" si="195"/>
        <v>-120511.53807363537</v>
      </c>
      <c r="CK26" s="36">
        <f t="shared" si="195"/>
        <v>-121321.21182727153</v>
      </c>
      <c r="CL26" s="36">
        <f t="shared" si="195"/>
        <v>-70352.037842724007</v>
      </c>
      <c r="CM26" s="36">
        <f t="shared" si="195"/>
        <v>-31073.49307669152</v>
      </c>
      <c r="CN26" s="36">
        <f t="shared" si="195"/>
        <v>-10273.252595863392</v>
      </c>
      <c r="CO26" s="36">
        <f t="shared" si="195"/>
        <v>36670.508438605029</v>
      </c>
      <c r="CP26" s="36">
        <f t="shared" si="195"/>
        <v>36913.581492282945</v>
      </c>
      <c r="CQ26" s="36">
        <f t="shared" si="195"/>
        <v>-18751.422923239472</v>
      </c>
      <c r="CR26" s="36">
        <f t="shared" si="195"/>
        <v>-16526.685556148994</v>
      </c>
      <c r="CS26" s="36">
        <f t="shared" si="195"/>
        <v>-13894.934882408706</v>
      </c>
      <c r="CT26" s="36">
        <f t="shared" si="195"/>
        <v>15822.714634073433</v>
      </c>
      <c r="CU26" s="36">
        <f t="shared" si="195"/>
        <v>115661.28062423784</v>
      </c>
      <c r="CV26" s="36">
        <f t="shared" si="195"/>
        <v>37964.870751061477</v>
      </c>
      <c r="CW26" s="36">
        <f t="shared" si="195"/>
        <v>112848.48133318589</v>
      </c>
      <c r="CX26" s="36">
        <f t="shared" si="195"/>
        <v>31120.223631472647</v>
      </c>
      <c r="CY26" s="36">
        <f t="shared" si="195"/>
        <v>-13383.165765861311</v>
      </c>
      <c r="CZ26" s="36">
        <f t="shared" si="195"/>
        <v>8775.9573396840424</v>
      </c>
      <c r="DA26" s="36">
        <f t="shared" si="195"/>
        <v>3852.1559171765402</v>
      </c>
      <c r="DB26" s="36">
        <f t="shared" si="195"/>
        <v>-58949.008606815041</v>
      </c>
      <c r="DC26" s="36">
        <f t="shared" si="195"/>
        <v>-21734.257193388155</v>
      </c>
      <c r="DD26" s="36">
        <f t="shared" si="195"/>
        <v>63902.004159928299</v>
      </c>
      <c r="DE26" s="36">
        <f t="shared" si="195"/>
        <v>105350.5078307534</v>
      </c>
      <c r="DF26" s="36">
        <f t="shared" si="195"/>
        <v>36218.671125306515</v>
      </c>
      <c r="DG26" s="36">
        <f t="shared" ref="DG26:ED26" si="196">DG25-CU25</f>
        <v>-9230.0626325337798</v>
      </c>
      <c r="DH26" s="36">
        <f t="shared" si="196"/>
        <v>38234.496761491173</v>
      </c>
      <c r="DI26" s="36">
        <f t="shared" si="196"/>
        <v>-4925.3668066771934</v>
      </c>
      <c r="DJ26" s="36">
        <f t="shared" si="196"/>
        <v>18013.377567196003</v>
      </c>
      <c r="DK26" s="36">
        <f t="shared" si="196"/>
        <v>35091.598994909844</v>
      </c>
      <c r="DL26" s="36">
        <f t="shared" si="196"/>
        <v>18600.191736769426</v>
      </c>
      <c r="DM26" s="36">
        <f t="shared" si="196"/>
        <v>3607.8420402629417</v>
      </c>
      <c r="DN26" s="36">
        <f t="shared" si="196"/>
        <v>62019.974030290032</v>
      </c>
      <c r="DO26" s="36">
        <f t="shared" si="196"/>
        <v>51857.206929253152</v>
      </c>
      <c r="DP26" s="36">
        <f t="shared" si="196"/>
        <v>30237.904849925078</v>
      </c>
      <c r="DQ26" s="36">
        <f t="shared" si="196"/>
        <v>-20265.953483973863</v>
      </c>
      <c r="DR26" s="36">
        <f t="shared" si="196"/>
        <v>2396.8409157164278</v>
      </c>
      <c r="DS26" s="36">
        <f t="shared" si="196"/>
        <v>-22090.246088330809</v>
      </c>
      <c r="DT26" s="36">
        <f t="shared" si="196"/>
        <v>-20126.45531614247</v>
      </c>
      <c r="DU26" s="36">
        <f t="shared" si="196"/>
        <v>-17628.922417995229</v>
      </c>
      <c r="DV26" s="36">
        <f t="shared" si="196"/>
        <v>-18933.410038063041</v>
      </c>
      <c r="DW26" s="36">
        <f t="shared" si="196"/>
        <v>-19543.052952561615</v>
      </c>
      <c r="DX26" s="36">
        <f t="shared" si="196"/>
        <v>-19679.737342255801</v>
      </c>
      <c r="DY26" s="36">
        <f t="shared" si="196"/>
        <v>-19301.314195269166</v>
      </c>
      <c r="DZ26" s="36">
        <f t="shared" si="196"/>
        <v>-25706.560996462329</v>
      </c>
      <c r="EA26" s="36">
        <f t="shared" si="196"/>
        <v>-37346.132611063076</v>
      </c>
      <c r="EB26" s="36">
        <f t="shared" si="196"/>
        <v>-58094.907682853169</v>
      </c>
      <c r="EC26" s="36">
        <f t="shared" si="196"/>
        <v>-45418.258098961494</v>
      </c>
      <c r="ED26" s="36">
        <f t="shared" si="196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197">EH25-DV25</f>
        <v>7755.5930456907372</v>
      </c>
      <c r="EI26" s="36">
        <f t="shared" si="197"/>
        <v>7998.0325756626553</v>
      </c>
      <c r="EJ26" s="36">
        <f t="shared" si="197"/>
        <v>8287.8331197959487</v>
      </c>
      <c r="EK26" s="36">
        <f t="shared" si="197"/>
        <v>8105.6439567658817</v>
      </c>
      <c r="EL26" s="36">
        <f t="shared" si="197"/>
        <v>14442.128688590165</v>
      </c>
      <c r="EM26" s="157">
        <f t="shared" si="197"/>
        <v>23148.603413209115</v>
      </c>
      <c r="EN26" s="157">
        <f t="shared" si="197"/>
        <v>35589.634797168663</v>
      </c>
      <c r="EO26" s="157">
        <f t="shared" si="197"/>
        <v>31212.471598015807</v>
      </c>
      <c r="EP26" s="176">
        <f t="shared" si="197"/>
        <v>20391.977316368138</v>
      </c>
      <c r="EQ26" s="176">
        <f t="shared" si="197"/>
        <v>0</v>
      </c>
      <c r="ER26" s="186">
        <f t="shared" si="197"/>
        <v>0</v>
      </c>
      <c r="ES26" s="186">
        <f t="shared" si="197"/>
        <v>0</v>
      </c>
      <c r="ET26" s="186">
        <f t="shared" si="197"/>
        <v>0</v>
      </c>
      <c r="EU26" s="186">
        <f t="shared" si="197"/>
        <v>0</v>
      </c>
      <c r="EV26" s="186">
        <f t="shared" si="197"/>
        <v>-3242.0170911453606</v>
      </c>
      <c r="EW26" s="198">
        <f t="shared" si="197"/>
        <v>-19059.947376947501</v>
      </c>
      <c r="EX26" s="198">
        <f t="shared" si="197"/>
        <v>-18433.924626236025</v>
      </c>
      <c r="EY26" s="198">
        <f t="shared" si="197"/>
        <v>-18612.717707969452</v>
      </c>
      <c r="EZ26" s="198">
        <f t="shared" si="197"/>
        <v>3489.6432639160194</v>
      </c>
      <c r="FA26" s="211">
        <f t="shared" si="197"/>
        <v>5228.6299555768492</v>
      </c>
      <c r="FB26" s="211">
        <f t="shared" si="197"/>
        <v>-21767.073679767607</v>
      </c>
      <c r="FC26" s="221">
        <f t="shared" si="197"/>
        <v>32007.04205187835</v>
      </c>
      <c r="FD26" s="221">
        <f t="shared" si="197"/>
        <v>-23627.611900131742</v>
      </c>
      <c r="FE26" s="233">
        <f t="shared" si="197"/>
        <v>4510.5006096651778</v>
      </c>
      <c r="FF26" s="233">
        <f t="shared" si="197"/>
        <v>60643.338314222143</v>
      </c>
      <c r="FG26" s="233">
        <f t="shared" si="197"/>
        <v>677.55742162285605</v>
      </c>
      <c r="FH26" s="233">
        <f t="shared" si="197"/>
        <v>63914.376420298242</v>
      </c>
      <c r="FI26" s="233">
        <f t="shared" si="197"/>
        <v>19617.703699175006</v>
      </c>
      <c r="FJ26" s="233">
        <f t="shared" si="197"/>
        <v>19774.171169271518</v>
      </c>
      <c r="FK26" s="36">
        <f t="shared" si="197"/>
        <v>11047.612517053523</v>
      </c>
      <c r="FL26" s="36">
        <f t="shared" si="197"/>
        <v>-4332.0758455112809</v>
      </c>
      <c r="FM26" s="36">
        <f t="shared" si="197"/>
        <v>-3191.3150594799663</v>
      </c>
      <c r="FN26" s="36">
        <f t="shared" ref="FN26:GI26" si="198">FN25-FB25</f>
        <v>13377.581467260374</v>
      </c>
      <c r="FO26" s="36">
        <f t="shared" ref="FO26:FZ26" si="199">FO25-FC25</f>
        <v>-26481.300278462761</v>
      </c>
      <c r="FP26" s="36">
        <f t="shared" si="198"/>
        <v>49398.042185983388</v>
      </c>
      <c r="FQ26" s="233">
        <f t="shared" si="198"/>
        <v>-34170.134731301398</v>
      </c>
      <c r="FR26" s="36">
        <f t="shared" si="198"/>
        <v>-96117.653545645153</v>
      </c>
      <c r="FS26" s="36">
        <f t="shared" si="198"/>
        <v>3130.2455994613993</v>
      </c>
      <c r="FT26" s="36">
        <f t="shared" si="198"/>
        <v>-81440.98048230799</v>
      </c>
      <c r="FU26" s="36">
        <f t="shared" si="198"/>
        <v>-24119.59753908444</v>
      </c>
      <c r="FV26" s="36">
        <f t="shared" si="198"/>
        <v>-1094.0893525346473</v>
      </c>
      <c r="FW26" s="36">
        <f t="shared" si="198"/>
        <v>-17182.502765991638</v>
      </c>
      <c r="FX26" s="36">
        <f t="shared" si="198"/>
        <v>-32507.168874152645</v>
      </c>
      <c r="FY26" s="257">
        <f t="shared" si="198"/>
        <v>-52035.426101311168</v>
      </c>
      <c r="FZ26" s="281">
        <f t="shared" si="199"/>
        <v>-71049.421608278644</v>
      </c>
      <c r="GA26" s="281">
        <f t="shared" si="198"/>
        <v>-94823.080884486379</v>
      </c>
      <c r="GB26" s="281">
        <f t="shared" si="198"/>
        <v>-109584.03007620742</v>
      </c>
      <c r="GC26" s="281">
        <f t="shared" si="198"/>
        <v>-25386.200723513233</v>
      </c>
      <c r="GD26" s="281">
        <f t="shared" si="198"/>
        <v>2075.732115635823</v>
      </c>
      <c r="GE26" s="281">
        <f t="shared" si="198"/>
        <v>-27897.723331336078</v>
      </c>
      <c r="GF26" s="281">
        <f t="shared" si="198"/>
        <v>-2913.9045753785758</v>
      </c>
      <c r="GG26" s="281">
        <f t="shared" si="198"/>
        <v>-3568.3549076151685</v>
      </c>
      <c r="GH26" s="281">
        <f t="shared" si="198"/>
        <v>-30440.338575755042</v>
      </c>
      <c r="GI26" s="281">
        <f t="shared" si="198"/>
        <v>-6231.4072667645523</v>
      </c>
      <c r="GJ26" s="281">
        <f t="shared" ref="GJ26:GL26" si="200">GJ25-FX25</f>
        <v>-6956.9519209187129</v>
      </c>
      <c r="GK26" s="281">
        <f t="shared" ref="GK26" si="201">GK25-FY25</f>
        <v>-2994.5947809349163</v>
      </c>
      <c r="GL26" s="281">
        <f t="shared" si="200"/>
        <v>2509.3127057209495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202">BK25-AVERAGE(C25,O25,AA25,AM25,AY25)</f>
        <v>-13565.31964078109</v>
      </c>
      <c r="BL27" s="36">
        <f t="shared" si="202"/>
        <v>-12061.238578291202</v>
      </c>
      <c r="BM27" s="36">
        <f t="shared" si="202"/>
        <v>-45794.878277988231</v>
      </c>
      <c r="BN27" s="36">
        <f t="shared" si="202"/>
        <v>-57177.414587393956</v>
      </c>
      <c r="BO27" s="36">
        <f t="shared" si="202"/>
        <v>-20357.781467388355</v>
      </c>
      <c r="BP27" s="36">
        <f t="shared" si="202"/>
        <v>14509.730551060318</v>
      </c>
      <c r="BQ27" s="36">
        <f t="shared" si="202"/>
        <v>15612.739332516969</v>
      </c>
      <c r="BR27" s="36">
        <f t="shared" si="202"/>
        <v>-13370.397838835808</v>
      </c>
      <c r="BS27" s="36">
        <f t="shared" si="202"/>
        <v>-16710.915050857235</v>
      </c>
      <c r="BT27" s="36">
        <f t="shared" si="202"/>
        <v>-74308.941820586624</v>
      </c>
      <c r="BU27" s="36">
        <f t="shared" si="202"/>
        <v>-94775.166523972293</v>
      </c>
      <c r="BV27" s="36">
        <f t="shared" si="202"/>
        <v>66366.365700180875</v>
      </c>
      <c r="BW27" s="36">
        <f t="shared" si="202"/>
        <v>20625.282646581414</v>
      </c>
      <c r="BX27" s="36">
        <f t="shared" si="202"/>
        <v>14798.553387112566</v>
      </c>
      <c r="BY27" s="36">
        <f t="shared" si="202"/>
        <v>-15931.745660935645</v>
      </c>
      <c r="BZ27" s="36">
        <f t="shared" si="202"/>
        <v>25095.096933077235</v>
      </c>
      <c r="CA27" s="36">
        <f t="shared" si="202"/>
        <v>15056.674086570856</v>
      </c>
      <c r="CB27" s="36">
        <f t="shared" si="202"/>
        <v>-13107.312535055011</v>
      </c>
      <c r="CC27" s="36">
        <f t="shared" si="202"/>
        <v>-40337.003296937677</v>
      </c>
      <c r="CD27" s="36">
        <f t="shared" si="202"/>
        <v>-41055.032230412966</v>
      </c>
      <c r="CE27" s="36">
        <f t="shared" si="202"/>
        <v>-13036.804478335369</v>
      </c>
      <c r="CF27" s="36">
        <f t="shared" si="202"/>
        <v>-76491.439612442686</v>
      </c>
      <c r="CG27" s="36">
        <f t="shared" si="202"/>
        <v>-82843.632000457321</v>
      </c>
      <c r="CH27" s="36">
        <f t="shared" si="202"/>
        <v>-66847.559391357878</v>
      </c>
      <c r="CI27" s="36">
        <f t="shared" si="202"/>
        <v>-140377.2177694671</v>
      </c>
      <c r="CJ27" s="36">
        <f t="shared" si="202"/>
        <v>-111607.97539894521</v>
      </c>
      <c r="CK27" s="36">
        <f t="shared" si="202"/>
        <v>-133127.1185793218</v>
      </c>
      <c r="CL27" s="36">
        <f t="shared" si="202"/>
        <v>-52673.017283708003</v>
      </c>
      <c r="CM27" s="36">
        <f t="shared" si="202"/>
        <v>-16690.771857375745</v>
      </c>
      <c r="CN27" s="36">
        <f t="shared" si="202"/>
        <v>-21056.679467358219</v>
      </c>
      <c r="CO27" s="36">
        <f t="shared" si="202"/>
        <v>4885.25119014745</v>
      </c>
      <c r="CP27" s="36">
        <f t="shared" si="202"/>
        <v>1545.7626420173619</v>
      </c>
      <c r="CQ27" s="36">
        <f t="shared" ref="CQ27:DV27" si="203">CQ25-AVERAGE(AI25,AU25,BG25,BS25,CE25)</f>
        <v>-20670.845444377512</v>
      </c>
      <c r="CR27" s="36">
        <f t="shared" si="203"/>
        <v>-74588.48555783357</v>
      </c>
      <c r="CS27" s="36">
        <f t="shared" si="203"/>
        <v>-86234.739731886773</v>
      </c>
      <c r="CT27" s="36">
        <f t="shared" si="203"/>
        <v>-43189.074069970578</v>
      </c>
      <c r="CU27" s="36">
        <f t="shared" si="203"/>
        <v>9405.0488443733775</v>
      </c>
      <c r="CV27" s="36">
        <f t="shared" si="203"/>
        <v>-22914.810400348972</v>
      </c>
      <c r="CW27" s="36">
        <f t="shared" si="203"/>
        <v>13955.735541364178</v>
      </c>
      <c r="CX27" s="36">
        <f t="shared" si="203"/>
        <v>-6576.9060798546416</v>
      </c>
      <c r="CY27" s="36">
        <f t="shared" si="203"/>
        <v>-27192.387237315881</v>
      </c>
      <c r="CZ27" s="36">
        <f t="shared" si="203"/>
        <v>-6720.5819702157751</v>
      </c>
      <c r="DA27" s="36">
        <f t="shared" si="203"/>
        <v>12289.539320362906</v>
      </c>
      <c r="DB27" s="36">
        <f t="shared" si="203"/>
        <v>-52028.71288956987</v>
      </c>
      <c r="DC27" s="36">
        <f t="shared" si="203"/>
        <v>-36856.03643909868</v>
      </c>
      <c r="DD27" s="36">
        <f t="shared" si="203"/>
        <v>3053.8787639060174</v>
      </c>
      <c r="DE27" s="36">
        <f t="shared" si="203"/>
        <v>32959.809717448254</v>
      </c>
      <c r="DF27" s="36">
        <f t="shared" si="203"/>
        <v>-7525.909124716185</v>
      </c>
      <c r="DG27" s="36">
        <f t="shared" si="203"/>
        <v>9436.1176246963441</v>
      </c>
      <c r="DH27" s="36">
        <f t="shared" si="203"/>
        <v>30671.871606524219</v>
      </c>
      <c r="DI27" s="36">
        <f t="shared" si="203"/>
        <v>14970.783773245988</v>
      </c>
      <c r="DJ27" s="36">
        <f t="shared" si="203"/>
        <v>16023.163928480091</v>
      </c>
      <c r="DK27" s="36">
        <f t="shared" si="203"/>
        <v>12208.607827967091</v>
      </c>
      <c r="DL27" s="36">
        <f t="shared" si="203"/>
        <v>15541.930986407795</v>
      </c>
      <c r="DM27" s="36">
        <f t="shared" si="203"/>
        <v>16753.325981017086</v>
      </c>
      <c r="DN27" s="36">
        <f t="shared" si="203"/>
        <v>20974.505812043091</v>
      </c>
      <c r="DO27" s="36">
        <f t="shared" si="203"/>
        <v>16085.373589124938</v>
      </c>
      <c r="DP27" s="36">
        <f t="shared" si="203"/>
        <v>42627.819305820973</v>
      </c>
      <c r="DQ27" s="36">
        <f t="shared" si="203"/>
        <v>9461.1902887455071</v>
      </c>
      <c r="DR27" s="36">
        <f t="shared" si="203"/>
        <v>-8932.5397251369432</v>
      </c>
      <c r="DS27" s="36">
        <f t="shared" si="203"/>
        <v>-10916.867815471662</v>
      </c>
      <c r="DT27" s="36">
        <f t="shared" si="203"/>
        <v>-9720.1656595848035</v>
      </c>
      <c r="DU27" s="36">
        <f t="shared" si="203"/>
        <v>673.30577482510125</v>
      </c>
      <c r="DV27" s="36">
        <f t="shared" si="203"/>
        <v>1149.7429037655238</v>
      </c>
      <c r="DW27" s="36">
        <f t="shared" ref="DW27:ED27" si="204">DW25-AVERAGE(BO25,CA25,CM25,CY25,DK25)</f>
        <v>-7622.1792092649266</v>
      </c>
      <c r="DX27" s="36">
        <f t="shared" si="204"/>
        <v>-9522.1445347660047</v>
      </c>
      <c r="DY27" s="36">
        <f t="shared" si="204"/>
        <v>-10825.329697159206</v>
      </c>
      <c r="DZ27" s="36">
        <f t="shared" si="204"/>
        <v>-3255.7735963086307</v>
      </c>
      <c r="EA27" s="36">
        <f t="shared" si="204"/>
        <v>-17817.988833639247</v>
      </c>
      <c r="EB27" s="36">
        <f t="shared" si="204"/>
        <v>-3562.5092650394654</v>
      </c>
      <c r="EC27" s="36">
        <f t="shared" si="204"/>
        <v>-2897.3182486917358</v>
      </c>
      <c r="ED27" s="36">
        <f t="shared" si="204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205">EH25-AVERAGE(BZ25,CL25,CX25,DJ25,DV25)</f>
        <v>1794.573439602158</v>
      </c>
      <c r="EI27" s="36">
        <f t="shared" si="205"/>
        <v>1850.5846888764354</v>
      </c>
      <c r="EJ27" s="36">
        <f t="shared" si="205"/>
        <v>5159.890704753896</v>
      </c>
      <c r="EK27" s="36">
        <f t="shared" si="205"/>
        <v>3704.2618792999128</v>
      </c>
      <c r="EL27" s="36">
        <f t="shared" si="205"/>
        <v>14891.977165324904</v>
      </c>
      <c r="EM27" s="157">
        <f t="shared" si="205"/>
        <v>11942.034019907383</v>
      </c>
      <c r="EN27" s="157">
        <f t="shared" si="205"/>
        <v>29511.916113582673</v>
      </c>
      <c r="EO27" s="157">
        <f t="shared" si="205"/>
        <v>22079.509184281866</v>
      </c>
      <c r="EP27" s="176">
        <f t="shared" si="205"/>
        <v>15725.528635342082</v>
      </c>
      <c r="EQ27" s="176">
        <f t="shared" si="205"/>
        <v>16332.113168249256</v>
      </c>
      <c r="ER27" s="186">
        <f t="shared" si="205"/>
        <v>18769.581957310904</v>
      </c>
      <c r="ES27" s="186">
        <f t="shared" si="205"/>
        <v>15687.701395915123</v>
      </c>
      <c r="ET27" s="186">
        <f t="shared" si="205"/>
        <v>8273.8241668876435</v>
      </c>
      <c r="EU27" s="186">
        <f t="shared" si="205"/>
        <v>6032.6007337848423</v>
      </c>
      <c r="EV27" s="186">
        <f t="shared" si="205"/>
        <v>775.67516198250814</v>
      </c>
      <c r="EW27" s="198">
        <f t="shared" si="205"/>
        <v>-21942.652729155816</v>
      </c>
      <c r="EX27" s="198">
        <f t="shared" si="205"/>
        <v>-9285.9703824882745</v>
      </c>
      <c r="EY27" s="198">
        <f t="shared" si="205"/>
        <v>-6105.4832110163989</v>
      </c>
      <c r="EZ27" s="198">
        <f t="shared" si="205"/>
        <v>21979.969263894716</v>
      </c>
      <c r="FA27" s="211">
        <f t="shared" si="205"/>
        <v>15911.372547173698</v>
      </c>
      <c r="FB27" s="211">
        <f t="shared" si="205"/>
        <v>-15068.444690870063</v>
      </c>
      <c r="FC27" s="221">
        <f t="shared" si="205"/>
        <v>28934.453402099491</v>
      </c>
      <c r="FD27" s="221">
        <f t="shared" si="205"/>
        <v>-18062.282955149771</v>
      </c>
      <c r="FE27" s="233">
        <f t="shared" si="205"/>
        <v>722.98725819116225</v>
      </c>
      <c r="FF27" s="233">
        <f t="shared" si="205"/>
        <v>61326.005639850569</v>
      </c>
      <c r="FG27" s="233">
        <f t="shared" si="205"/>
        <v>4677.475584977743</v>
      </c>
      <c r="FH27" s="233">
        <f t="shared" si="205"/>
        <v>62141.606029711082</v>
      </c>
      <c r="FI27" s="233">
        <f t="shared" si="205"/>
        <v>2234.1749016214453</v>
      </c>
      <c r="FJ27" s="233">
        <f t="shared" si="205"/>
        <v>15813.679088909907</v>
      </c>
      <c r="FK27" s="36">
        <f t="shared" si="205"/>
        <v>5479.5887400288193</v>
      </c>
      <c r="FL27" s="36">
        <f t="shared" si="205"/>
        <v>2623.0375407664687</v>
      </c>
      <c r="FM27" s="36">
        <f t="shared" si="205"/>
        <v>-2501.4220725884079</v>
      </c>
      <c r="FN27" s="36">
        <f t="shared" ref="FN27:GI27" si="206">FN25-AVERAGE(DF25,DR25,ED25,EP25,FB25)</f>
        <v>-3199.8052072861465</v>
      </c>
      <c r="FO27" s="36">
        <f t="shared" ref="FO27:FZ27" si="207">FO25-AVERAGE(DG25,DS25,EE25,EQ25,FC25)</f>
        <v>-220.70097991946386</v>
      </c>
      <c r="FP27" s="36">
        <f t="shared" si="206"/>
        <v>30450.00274874334</v>
      </c>
      <c r="FQ27" s="233">
        <f t="shared" si="206"/>
        <v>-31254.766075795284</v>
      </c>
      <c r="FR27" s="36">
        <f t="shared" si="206"/>
        <v>-48287.427683603717</v>
      </c>
      <c r="FS27" s="36">
        <f t="shared" si="206"/>
        <v>2962.8939765124233</v>
      </c>
      <c r="FT27" s="36">
        <f t="shared" si="206"/>
        <v>-32875.5038212894</v>
      </c>
      <c r="FU27" s="36">
        <f t="shared" si="206"/>
        <v>-20479.408262260433</v>
      </c>
      <c r="FV27" s="36">
        <f t="shared" si="206"/>
        <v>4300.4320832845697</v>
      </c>
      <c r="FW27" s="36">
        <f t="shared" si="206"/>
        <v>-17721.828534059459</v>
      </c>
      <c r="FX27" s="36">
        <f t="shared" si="206"/>
        <v>-31262.17120991525</v>
      </c>
      <c r="FY27" s="257">
        <f t="shared" si="206"/>
        <v>-48049.963156134996</v>
      </c>
      <c r="FZ27" s="281">
        <f t="shared" si="207"/>
        <v>-71189.950867631938</v>
      </c>
      <c r="GA27" s="281">
        <f t="shared" si="206"/>
        <v>-94267.388438776194</v>
      </c>
      <c r="GB27" s="281">
        <f t="shared" si="206"/>
        <v>-82252.49289445288</v>
      </c>
      <c r="GC27" s="281">
        <f t="shared" si="206"/>
        <v>-48599.631817068759</v>
      </c>
      <c r="GD27" s="281">
        <f t="shared" si="206"/>
        <v>-36881.269123208855</v>
      </c>
      <c r="GE27" s="281">
        <f t="shared" si="206"/>
        <v>-23387.385883660725</v>
      </c>
      <c r="GF27" s="281">
        <f t="shared" si="206"/>
        <v>-29357.303321544983</v>
      </c>
      <c r="GG27" s="281">
        <f t="shared" si="206"/>
        <v>-17096.260878803558</v>
      </c>
      <c r="GH27" s="281">
        <f t="shared" si="206"/>
        <v>-23936.251468996255</v>
      </c>
      <c r="GI27" s="281">
        <f t="shared" si="206"/>
        <v>-16164.208369871718</v>
      </c>
      <c r="GJ27" s="281">
        <f t="shared" ref="GJ27:GL27" si="208">GJ25-AVERAGE(EB25,EN25,EZ25,FL25,FX25)</f>
        <v>-27048.148262547445</v>
      </c>
      <c r="GK27" s="281">
        <f t="shared" ref="GK27" si="209">GK25-AVERAGE(EC25,EO25,FA25,FM25,FY25)</f>
        <v>-38203.778395837871</v>
      </c>
      <c r="GL27" s="281">
        <f t="shared" si="208"/>
        <v>-50932.109709179145</v>
      </c>
    </row>
    <row r="28" spans="1:194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210">DG25-DG55</f>
        <v>0</v>
      </c>
      <c r="DH28" s="38">
        <f t="shared" si="210"/>
        <v>0</v>
      </c>
      <c r="DI28" s="38">
        <f t="shared" si="210"/>
        <v>0</v>
      </c>
      <c r="DJ28" s="38">
        <f t="shared" si="210"/>
        <v>0</v>
      </c>
      <c r="DK28" s="38">
        <f t="shared" si="210"/>
        <v>0</v>
      </c>
      <c r="DL28" s="38">
        <f t="shared" si="210"/>
        <v>0</v>
      </c>
      <c r="DM28" s="38">
        <f t="shared" si="210"/>
        <v>0</v>
      </c>
      <c r="DN28" s="38">
        <f t="shared" si="210"/>
        <v>0</v>
      </c>
      <c r="DO28" s="38">
        <f t="shared" si="210"/>
        <v>0</v>
      </c>
      <c r="DP28" s="38">
        <f t="shared" si="210"/>
        <v>0</v>
      </c>
      <c r="DQ28" s="38">
        <f t="shared" si="210"/>
        <v>0</v>
      </c>
      <c r="DR28" s="38">
        <f t="shared" si="210"/>
        <v>0</v>
      </c>
      <c r="DS28" s="38">
        <f t="shared" si="210"/>
        <v>0</v>
      </c>
      <c r="DT28" s="38">
        <f t="shared" si="210"/>
        <v>0</v>
      </c>
      <c r="DU28" s="38">
        <f t="shared" si="210"/>
        <v>0</v>
      </c>
      <c r="DV28" s="38">
        <f t="shared" si="210"/>
        <v>0</v>
      </c>
      <c r="DW28" s="38">
        <f t="shared" si="210"/>
        <v>0</v>
      </c>
      <c r="DX28" s="38">
        <f t="shared" si="210"/>
        <v>0</v>
      </c>
      <c r="DY28" s="38">
        <f t="shared" si="210"/>
        <v>0</v>
      </c>
      <c r="DZ28" s="38">
        <f>DZ25-DZ55</f>
        <v>0</v>
      </c>
      <c r="EA28" s="38">
        <f t="shared" si="210"/>
        <v>0</v>
      </c>
      <c r="EB28" s="38">
        <f t="shared" si="210"/>
        <v>0</v>
      </c>
      <c r="EC28" s="38">
        <f t="shared" si="210"/>
        <v>0</v>
      </c>
      <c r="ED28" s="38">
        <f t="shared" si="210"/>
        <v>0</v>
      </c>
      <c r="EE28" s="38">
        <f t="shared" si="210"/>
        <v>0</v>
      </c>
      <c r="EF28" s="38">
        <f t="shared" si="210"/>
        <v>0</v>
      </c>
      <c r="EG28" s="38">
        <f t="shared" si="210"/>
        <v>0</v>
      </c>
      <c r="EH28" s="38">
        <f t="shared" si="210"/>
        <v>0</v>
      </c>
      <c r="EI28" s="38">
        <f t="shared" si="210"/>
        <v>0</v>
      </c>
      <c r="EJ28" s="38">
        <f t="shared" si="210"/>
        <v>0</v>
      </c>
      <c r="EK28" s="38">
        <f t="shared" si="210"/>
        <v>0</v>
      </c>
      <c r="EL28" s="38">
        <f t="shared" si="210"/>
        <v>0</v>
      </c>
      <c r="EM28" s="158">
        <f t="shared" si="210"/>
        <v>0</v>
      </c>
      <c r="EN28" s="158">
        <f t="shared" si="210"/>
        <v>0</v>
      </c>
      <c r="EO28" s="158">
        <f t="shared" ref="EO28:FF28" si="211">EO25-EO55</f>
        <v>0</v>
      </c>
      <c r="EP28" s="177">
        <f t="shared" si="211"/>
        <v>0</v>
      </c>
      <c r="EQ28" s="177">
        <f t="shared" si="211"/>
        <v>0</v>
      </c>
      <c r="ER28" s="187">
        <f t="shared" si="211"/>
        <v>0</v>
      </c>
      <c r="ES28" s="187">
        <f t="shared" si="211"/>
        <v>0</v>
      </c>
      <c r="ET28" s="187">
        <f t="shared" si="211"/>
        <v>0</v>
      </c>
      <c r="EU28" s="187">
        <f t="shared" si="211"/>
        <v>0</v>
      </c>
      <c r="EV28" s="187">
        <f t="shared" si="211"/>
        <v>0</v>
      </c>
      <c r="EW28" s="199">
        <f t="shared" si="211"/>
        <v>0</v>
      </c>
      <c r="EX28" s="199">
        <f t="shared" si="211"/>
        <v>0</v>
      </c>
      <c r="EY28" s="199">
        <f t="shared" si="211"/>
        <v>0</v>
      </c>
      <c r="EZ28" s="199">
        <f t="shared" si="211"/>
        <v>0</v>
      </c>
      <c r="FA28" s="212">
        <f t="shared" si="211"/>
        <v>0</v>
      </c>
      <c r="FB28" s="212">
        <f t="shared" si="211"/>
        <v>0</v>
      </c>
      <c r="FC28" s="222">
        <f t="shared" si="211"/>
        <v>0</v>
      </c>
      <c r="FD28" s="222">
        <f t="shared" si="211"/>
        <v>0</v>
      </c>
      <c r="FE28" s="234">
        <f t="shared" si="211"/>
        <v>0</v>
      </c>
      <c r="FF28" s="234">
        <f t="shared" si="211"/>
        <v>0</v>
      </c>
      <c r="FG28" s="234">
        <f t="shared" ref="FG28:FH28" si="212">FG25-FG55</f>
        <v>0</v>
      </c>
      <c r="FH28" s="234">
        <f t="shared" si="212"/>
        <v>0</v>
      </c>
      <c r="FI28" s="234">
        <f t="shared" ref="FI28:FJ28" si="213">FI25-FI55</f>
        <v>0</v>
      </c>
      <c r="FJ28" s="234">
        <f t="shared" si="213"/>
        <v>0</v>
      </c>
      <c r="FK28" s="38">
        <f t="shared" ref="FK28" si="214">FK25-FK55</f>
        <v>0</v>
      </c>
      <c r="FL28" s="38">
        <f t="shared" ref="FL28:FP28" si="215">FL25-FL55</f>
        <v>0</v>
      </c>
      <c r="FM28" s="38">
        <f t="shared" si="215"/>
        <v>0</v>
      </c>
      <c r="FN28" s="38">
        <f t="shared" si="215"/>
        <v>0</v>
      </c>
      <c r="FO28" s="38">
        <f t="shared" si="215"/>
        <v>-4424.6991461286088</v>
      </c>
      <c r="FP28" s="38">
        <f t="shared" si="215"/>
        <v>-5486.298272323329</v>
      </c>
      <c r="FQ28" s="234">
        <f t="shared" ref="FQ28:FR28" si="216">FQ25-FQ55</f>
        <v>-3928.6306323068566</v>
      </c>
      <c r="FR28" s="38">
        <f t="shared" si="216"/>
        <v>-894.74595818275702</v>
      </c>
      <c r="FS28" s="38">
        <f t="shared" ref="FS28:FT28" si="217">FS25-FS55</f>
        <v>-488.70973578677513</v>
      </c>
      <c r="FT28" s="38">
        <f t="shared" si="217"/>
        <v>-835.65374043097836</v>
      </c>
      <c r="FU28" s="38">
        <f t="shared" ref="FU28:FV28" si="218">FU25-FU55</f>
        <v>-1696.2851669044467</v>
      </c>
      <c r="FV28" s="38">
        <f t="shared" si="218"/>
        <v>1177.4122714038822</v>
      </c>
      <c r="FW28" s="38">
        <f t="shared" ref="FW28:FX28" si="219">FW25-FW55</f>
        <v>7422.2709705662855</v>
      </c>
      <c r="FX28" s="38">
        <f t="shared" si="219"/>
        <v>14919.389097761654</v>
      </c>
      <c r="FY28" s="258">
        <f t="shared" ref="FY28:GD28" si="220">FY25-FY55</f>
        <v>11316.167402308027</v>
      </c>
      <c r="FZ28" s="282">
        <f t="shared" si="220"/>
        <v>1812.3550494059455</v>
      </c>
      <c r="GA28" s="282">
        <f t="shared" si="220"/>
        <v>-2814.5269521871232</v>
      </c>
      <c r="GB28" s="282">
        <f t="shared" si="220"/>
        <v>-3968.8420218189131</v>
      </c>
      <c r="GC28" s="282">
        <f t="shared" si="220"/>
        <v>-3220.7848681408504</v>
      </c>
      <c r="GD28" s="282">
        <f t="shared" si="220"/>
        <v>-466.15054270054679</v>
      </c>
      <c r="GE28" s="282">
        <f t="shared" ref="GE28:GI28" si="221">GE25-GE55</f>
        <v>872.84264157060534</v>
      </c>
      <c r="GF28" s="282">
        <f t="shared" si="221"/>
        <v>1199.793394773209</v>
      </c>
      <c r="GG28" s="282">
        <f t="shared" si="221"/>
        <v>778.52609623837634</v>
      </c>
      <c r="GH28" s="282">
        <f t="shared" si="221"/>
        <v>5017.525605194649</v>
      </c>
      <c r="GI28" s="282">
        <f t="shared" si="221"/>
        <v>11241.483030271105</v>
      </c>
      <c r="GJ28" s="282">
        <f t="shared" ref="GJ28:GL28" si="222">GJ25-GJ55</f>
        <v>19640.830224327918</v>
      </c>
      <c r="GK28" s="282">
        <f t="shared" si="222"/>
        <v>14977.566631369467</v>
      </c>
      <c r="GL28" s="282">
        <f t="shared" si="222"/>
        <v>382171.81674419116</v>
      </c>
    </row>
    <row r="29" spans="1:194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58"/>
      <c r="EN29" s="158"/>
      <c r="EO29" s="158"/>
      <c r="EP29" s="177"/>
      <c r="EQ29" s="177"/>
      <c r="ER29" s="187"/>
      <c r="ES29" s="187"/>
      <c r="ET29" s="187"/>
      <c r="EU29" s="187"/>
      <c r="EV29" s="187"/>
      <c r="EW29" s="199"/>
      <c r="EX29" s="199"/>
      <c r="EY29" s="199"/>
      <c r="EZ29" s="199"/>
      <c r="FA29" s="212"/>
      <c r="FB29" s="212"/>
      <c r="FC29" s="222"/>
      <c r="FD29" s="222"/>
      <c r="FE29" s="234"/>
      <c r="FF29" s="234"/>
      <c r="FG29" s="234"/>
      <c r="FH29" s="234"/>
      <c r="FI29" s="234"/>
      <c r="FJ29" s="234"/>
      <c r="FK29" s="38"/>
      <c r="FL29" s="38"/>
      <c r="FM29" s="38"/>
      <c r="FN29" s="38"/>
      <c r="FO29" s="38"/>
      <c r="FP29" s="38"/>
      <c r="FQ29" s="234"/>
      <c r="FR29" s="38"/>
      <c r="FS29" s="38"/>
      <c r="FT29" s="38"/>
      <c r="FU29" s="38"/>
      <c r="FV29" s="38"/>
      <c r="FW29" s="38"/>
      <c r="FX29" s="38"/>
      <c r="FY29" s="258"/>
      <c r="FZ29" s="282"/>
      <c r="GA29" s="282"/>
      <c r="GB29" s="282"/>
      <c r="GC29" s="282"/>
      <c r="GD29" s="282"/>
      <c r="GE29" s="282"/>
      <c r="GF29" s="282"/>
      <c r="GG29" s="282"/>
      <c r="GH29" s="282"/>
      <c r="GI29" s="282"/>
      <c r="GJ29" s="282"/>
      <c r="GK29" s="282"/>
      <c r="GL29" s="282"/>
    </row>
    <row r="30" spans="1:194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57">
        <v>8400</v>
      </c>
      <c r="EN30" s="157">
        <v>3838.7096774193546</v>
      </c>
      <c r="EO30" s="157">
        <v>2033.3333333333333</v>
      </c>
      <c r="EP30" s="176">
        <v>2258.0645161290322</v>
      </c>
      <c r="EQ30" s="176">
        <v>3548.3870967741937</v>
      </c>
      <c r="ER30" s="186">
        <v>2357.1428571428573</v>
      </c>
      <c r="ES30" s="186">
        <v>7612.9032258064517</v>
      </c>
      <c r="ET30" s="186">
        <v>9733.3333333333339</v>
      </c>
      <c r="EU30" s="186">
        <v>11419.354838709678</v>
      </c>
      <c r="EV30" s="186">
        <v>9466.6666666666661</v>
      </c>
      <c r="EW30" s="198">
        <v>9032.2580645161306</v>
      </c>
      <c r="EX30" s="198">
        <v>8129.0322580645161</v>
      </c>
      <c r="EY30" s="198">
        <v>4666.666666666667</v>
      </c>
      <c r="EZ30" s="198">
        <v>4129.0322580645161</v>
      </c>
      <c r="FA30" s="211">
        <v>5133.3333333333339</v>
      </c>
      <c r="FB30" s="211">
        <v>2838.7096774193551</v>
      </c>
      <c r="FC30" s="221">
        <v>4709.677419354839</v>
      </c>
      <c r="FD30" s="221">
        <v>5107.1428571428569</v>
      </c>
      <c r="FE30" s="233">
        <v>5451.6129032258059</v>
      </c>
      <c r="FF30" s="233">
        <v>7933.3333333333339</v>
      </c>
      <c r="FG30" s="233">
        <v>5322.5806451612898</v>
      </c>
      <c r="FH30" s="233">
        <v>6600</v>
      </c>
      <c r="FI30" s="233">
        <v>3774.1935483870971</v>
      </c>
      <c r="FJ30" s="233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3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36">
        <v>7129.0322580645161</v>
      </c>
      <c r="FY30" s="257">
        <v>4825.2818880322202</v>
      </c>
      <c r="FZ30" s="281">
        <v>5063.2414705880883</v>
      </c>
      <c r="GA30" s="281">
        <v>5781.5099912279038</v>
      </c>
      <c r="GB30" s="281">
        <v>5276.6538685161931</v>
      </c>
      <c r="GC30" s="281">
        <v>3876.2594453563252</v>
      </c>
      <c r="GD30" s="281">
        <v>2618.0323988922173</v>
      </c>
      <c r="GE30" s="281">
        <v>1951.9303415105016</v>
      </c>
      <c r="GF30" s="281">
        <v>1982.2216139700784</v>
      </c>
      <c r="GG30" s="281">
        <v>2181.5236704264685</v>
      </c>
      <c r="GH30" s="281">
        <v>2521.0453218377288</v>
      </c>
      <c r="GI30" s="281">
        <v>2758.4205124951773</v>
      </c>
      <c r="GJ30" s="281">
        <v>4039.5095555911207</v>
      </c>
      <c r="GK30" s="281">
        <v>4825.2818880322202</v>
      </c>
      <c r="GL30" s="281">
        <v>5063.2414705880883</v>
      </c>
    </row>
    <row r="31" spans="1:194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223">O30-C30</f>
        <v>-64.51612903225805</v>
      </c>
      <c r="P31" s="36">
        <f t="shared" si="223"/>
        <v>285.71428571428567</v>
      </c>
      <c r="Q31" s="36">
        <f t="shared" si="223"/>
        <v>741.93548387096803</v>
      </c>
      <c r="R31" s="36">
        <f t="shared" si="223"/>
        <v>1133.3333333333335</v>
      </c>
      <c r="S31" s="36">
        <f t="shared" si="223"/>
        <v>677.41935483870952</v>
      </c>
      <c r="T31" s="36">
        <f t="shared" si="223"/>
        <v>533.33333333333303</v>
      </c>
      <c r="U31" s="36">
        <f t="shared" si="223"/>
        <v>-612.90322580645125</v>
      </c>
      <c r="V31" s="36">
        <f t="shared" si="223"/>
        <v>709.67741935483855</v>
      </c>
      <c r="W31" s="36">
        <f t="shared" si="223"/>
        <v>100</v>
      </c>
      <c r="X31" s="36">
        <f t="shared" si="223"/>
        <v>5548.3870967741941</v>
      </c>
      <c r="Y31" s="36">
        <f t="shared" si="223"/>
        <v>-1033.3333333333333</v>
      </c>
      <c r="Z31" s="36">
        <f t="shared" si="223"/>
        <v>-32.258064516129025</v>
      </c>
      <c r="AA31" s="36">
        <f t="shared" si="223"/>
        <v>548.38709677419342</v>
      </c>
      <c r="AB31" s="36">
        <f t="shared" si="223"/>
        <v>-607.14285714285711</v>
      </c>
      <c r="AC31" s="36">
        <f t="shared" si="223"/>
        <v>-903.22580645161315</v>
      </c>
      <c r="AD31" s="36">
        <f t="shared" si="223"/>
        <v>2499.9999999999995</v>
      </c>
      <c r="AE31" s="36">
        <f t="shared" si="223"/>
        <v>161.29032258064535</v>
      </c>
      <c r="AF31" s="36">
        <f t="shared" si="223"/>
        <v>-966.66666666666652</v>
      </c>
      <c r="AG31" s="36">
        <f t="shared" si="223"/>
        <v>1290.322580645161</v>
      </c>
      <c r="AH31" s="36">
        <f t="shared" si="223"/>
        <v>-258.0645161290322</v>
      </c>
      <c r="AI31" s="36">
        <f t="shared" si="223"/>
        <v>-766.66666666666663</v>
      </c>
      <c r="AJ31" s="36">
        <f t="shared" si="223"/>
        <v>-5419.354838709678</v>
      </c>
      <c r="AK31" s="36">
        <f t="shared" si="223"/>
        <v>300</v>
      </c>
      <c r="AL31" s="36">
        <f t="shared" si="223"/>
        <v>548.38709677419354</v>
      </c>
      <c r="AM31" s="36">
        <f t="shared" si="223"/>
        <v>-322.58064516129025</v>
      </c>
      <c r="AN31" s="36">
        <f t="shared" si="223"/>
        <v>1667.4876847290641</v>
      </c>
      <c r="AO31" s="36">
        <f t="shared" si="223"/>
        <v>1000</v>
      </c>
      <c r="AP31" s="36">
        <f t="shared" si="223"/>
        <v>-2700</v>
      </c>
      <c r="AQ31" s="36">
        <f t="shared" si="223"/>
        <v>677.41935483870975</v>
      </c>
      <c r="AR31" s="36">
        <f t="shared" si="223"/>
        <v>-1066.6666666666667</v>
      </c>
      <c r="AS31" s="36">
        <f t="shared" si="223"/>
        <v>-2774.1935483870966</v>
      </c>
      <c r="AT31" s="36">
        <f t="shared" si="223"/>
        <v>-1129.0322580645161</v>
      </c>
      <c r="AU31" s="36">
        <f t="shared" ref="AU31:BZ31" si="224">AU30-AI30</f>
        <v>-566.66666666666674</v>
      </c>
      <c r="AV31" s="36">
        <f t="shared" si="224"/>
        <v>-290.32258064516134</v>
      </c>
      <c r="AW31" s="36">
        <f t="shared" si="224"/>
        <v>-600</v>
      </c>
      <c r="AX31" s="36">
        <f t="shared" si="224"/>
        <v>-838.70967741935488</v>
      </c>
      <c r="AY31" s="36">
        <f t="shared" si="224"/>
        <v>-322.58064516129025</v>
      </c>
      <c r="AZ31" s="36">
        <f t="shared" si="224"/>
        <v>-1524.6305418719212</v>
      </c>
      <c r="BA31" s="36">
        <f t="shared" si="224"/>
        <v>-1741.9354838709678</v>
      </c>
      <c r="BB31" s="36">
        <f t="shared" si="224"/>
        <v>-500</v>
      </c>
      <c r="BC31" s="36">
        <f t="shared" si="224"/>
        <v>-516.12903225806485</v>
      </c>
      <c r="BD31" s="36">
        <f t="shared" si="224"/>
        <v>466.66666666666674</v>
      </c>
      <c r="BE31" s="36">
        <f t="shared" si="224"/>
        <v>806.45161290322585</v>
      </c>
      <c r="BF31" s="36">
        <f t="shared" si="224"/>
        <v>-225.80645161290329</v>
      </c>
      <c r="BG31" s="36">
        <f t="shared" si="224"/>
        <v>700</v>
      </c>
      <c r="BH31" s="36">
        <f t="shared" si="224"/>
        <v>-225.80645161290317</v>
      </c>
      <c r="BI31" s="36">
        <f t="shared" si="224"/>
        <v>0</v>
      </c>
      <c r="BJ31" s="36">
        <f t="shared" si="224"/>
        <v>225.80645161290323</v>
      </c>
      <c r="BK31" s="36">
        <f t="shared" si="224"/>
        <v>-290.32258064516134</v>
      </c>
      <c r="BL31" s="36">
        <f t="shared" si="224"/>
        <v>-178.57142857142856</v>
      </c>
      <c r="BM31" s="36">
        <f t="shared" si="224"/>
        <v>548.38709677419354</v>
      </c>
      <c r="BN31" s="36">
        <f t="shared" si="224"/>
        <v>1866.6666666666667</v>
      </c>
      <c r="BO31" s="36">
        <f t="shared" si="224"/>
        <v>258.0645161290322</v>
      </c>
      <c r="BP31" s="36">
        <f t="shared" si="224"/>
        <v>666.66666666666652</v>
      </c>
      <c r="BQ31" s="36">
        <f t="shared" si="224"/>
        <v>451.61290322580635</v>
      </c>
      <c r="BR31" s="36">
        <f t="shared" si="224"/>
        <v>774.19354838709671</v>
      </c>
      <c r="BS31" s="36">
        <f t="shared" si="224"/>
        <v>-433.33333333333331</v>
      </c>
      <c r="BT31" s="36">
        <f t="shared" si="224"/>
        <v>32.258064516129025</v>
      </c>
      <c r="BU31" s="36">
        <f t="shared" si="224"/>
        <v>-133.33333333333334</v>
      </c>
      <c r="BV31" s="36">
        <f t="shared" si="224"/>
        <v>-290.32258064516128</v>
      </c>
      <c r="BW31" s="36">
        <f t="shared" si="224"/>
        <v>-64.51612903225805</v>
      </c>
      <c r="BX31" s="36">
        <f t="shared" si="224"/>
        <v>1678.5714285714287</v>
      </c>
      <c r="BY31" s="36">
        <f t="shared" si="224"/>
        <v>193.54838709677415</v>
      </c>
      <c r="BZ31" s="36">
        <f t="shared" si="224"/>
        <v>-2500</v>
      </c>
      <c r="CA31" s="36">
        <f t="shared" ref="CA31:DF31" si="225">CA30-BO30</f>
        <v>-1290.3225806451612</v>
      </c>
      <c r="CB31" s="36">
        <f t="shared" si="225"/>
        <v>-100</v>
      </c>
      <c r="CC31" s="36">
        <f t="shared" si="225"/>
        <v>129.0322580645161</v>
      </c>
      <c r="CD31" s="36">
        <f t="shared" si="225"/>
        <v>-548.38709677419342</v>
      </c>
      <c r="CE31" s="36">
        <f t="shared" si="225"/>
        <v>600</v>
      </c>
      <c r="CF31" s="36">
        <f t="shared" si="225"/>
        <v>806.45161290322574</v>
      </c>
      <c r="CG31" s="36">
        <f t="shared" si="225"/>
        <v>1433.3333333333333</v>
      </c>
      <c r="CH31" s="36">
        <f t="shared" si="225"/>
        <v>838.70967741935488</v>
      </c>
      <c r="CI31" s="36">
        <f t="shared" si="225"/>
        <v>612.90322580645159</v>
      </c>
      <c r="CJ31" s="36">
        <f t="shared" si="225"/>
        <v>-1044.3349753694581</v>
      </c>
      <c r="CK31" s="36">
        <f t="shared" si="225"/>
        <v>1322.5806451612902</v>
      </c>
      <c r="CL31" s="36">
        <f t="shared" si="225"/>
        <v>1200</v>
      </c>
      <c r="CM31" s="36">
        <f t="shared" si="225"/>
        <v>903.22580645161293</v>
      </c>
      <c r="CN31" s="36">
        <f t="shared" si="225"/>
        <v>-366.66666666666652</v>
      </c>
      <c r="CO31" s="36">
        <f t="shared" si="225"/>
        <v>-96.774193548386847</v>
      </c>
      <c r="CP31" s="36">
        <f t="shared" si="225"/>
        <v>129.0322580645161</v>
      </c>
      <c r="CQ31" s="36">
        <f t="shared" si="225"/>
        <v>-266.66666666666663</v>
      </c>
      <c r="CR31" s="36">
        <f t="shared" si="225"/>
        <v>-225.80645161290317</v>
      </c>
      <c r="CS31" s="36">
        <f t="shared" si="225"/>
        <v>-200</v>
      </c>
      <c r="CT31" s="36">
        <f t="shared" si="225"/>
        <v>32.258064516129025</v>
      </c>
      <c r="CU31" s="36">
        <f t="shared" si="225"/>
        <v>1225.8064516129032</v>
      </c>
      <c r="CV31" s="36">
        <f t="shared" si="225"/>
        <v>2258.6206896551721</v>
      </c>
      <c r="CW31" s="36">
        <f t="shared" si="225"/>
        <v>-387.0967741935483</v>
      </c>
      <c r="CX31" s="36">
        <f t="shared" si="225"/>
        <v>300</v>
      </c>
      <c r="CY31" s="36">
        <f t="shared" si="225"/>
        <v>2129.0322580645161</v>
      </c>
      <c r="CZ31" s="36">
        <f t="shared" si="225"/>
        <v>4666.666666666667</v>
      </c>
      <c r="DA31" s="36">
        <f t="shared" si="225"/>
        <v>4419.3548387096771</v>
      </c>
      <c r="DB31" s="36">
        <f t="shared" si="225"/>
        <v>6161.2903225806458</v>
      </c>
      <c r="DC31" s="36">
        <f t="shared" si="225"/>
        <v>5866.6666666666661</v>
      </c>
      <c r="DD31" s="36">
        <f t="shared" si="225"/>
        <v>2580.6451612903224</v>
      </c>
      <c r="DE31" s="36">
        <f t="shared" si="225"/>
        <v>2533.3333333333335</v>
      </c>
      <c r="DF31" s="36">
        <f t="shared" si="225"/>
        <v>2258.0645161290322</v>
      </c>
      <c r="DG31" s="36">
        <f t="shared" ref="DG31:ED31" si="226">DG30-CU30</f>
        <v>2000</v>
      </c>
      <c r="DH31" s="36">
        <f t="shared" si="226"/>
        <v>428.57142857142844</v>
      </c>
      <c r="DI31" s="36">
        <f t="shared" si="226"/>
        <v>1225.8064516129034</v>
      </c>
      <c r="DJ31" s="36">
        <f t="shared" si="226"/>
        <v>5166.666666666667</v>
      </c>
      <c r="DK31" s="36">
        <f t="shared" si="226"/>
        <v>5838.7096774193542</v>
      </c>
      <c r="DL31" s="36">
        <f t="shared" si="226"/>
        <v>2499.9999999999991</v>
      </c>
      <c r="DM31" s="36">
        <f t="shared" si="226"/>
        <v>3419.354838709678</v>
      </c>
      <c r="DN31" s="36">
        <f t="shared" si="226"/>
        <v>3903.2258064516136</v>
      </c>
      <c r="DO31" s="36">
        <f t="shared" si="226"/>
        <v>2400.0000000000009</v>
      </c>
      <c r="DP31" s="36">
        <f t="shared" si="226"/>
        <v>5645.1612903225814</v>
      </c>
      <c r="DQ31" s="36">
        <f t="shared" si="226"/>
        <v>1033.3333333333335</v>
      </c>
      <c r="DR31" s="36">
        <f t="shared" si="226"/>
        <v>-290.32258064516145</v>
      </c>
      <c r="DS31" s="36">
        <f t="shared" si="226"/>
        <v>774.1935483870966</v>
      </c>
      <c r="DT31" s="36">
        <f t="shared" si="226"/>
        <v>1821.4285714285716</v>
      </c>
      <c r="DU31" s="36">
        <f t="shared" si="226"/>
        <v>1129.0322580645161</v>
      </c>
      <c r="DV31" s="36">
        <f t="shared" si="226"/>
        <v>-2700</v>
      </c>
      <c r="DW31" s="36">
        <f t="shared" si="226"/>
        <v>-4129.0322580645152</v>
      </c>
      <c r="DX31" s="36">
        <f t="shared" si="226"/>
        <v>-2999.9999999999991</v>
      </c>
      <c r="DY31" s="36">
        <f t="shared" si="226"/>
        <v>-5483.8709677419356</v>
      </c>
      <c r="DZ31" s="36">
        <f t="shared" si="226"/>
        <v>-8161.2903225806458</v>
      </c>
      <c r="EA31" s="36">
        <f t="shared" si="226"/>
        <v>-6400</v>
      </c>
      <c r="EB31" s="36">
        <f t="shared" si="226"/>
        <v>-5870.9677419354839</v>
      </c>
      <c r="EC31" s="36">
        <f t="shared" si="226"/>
        <v>-2233.3333333333335</v>
      </c>
      <c r="ED31" s="36">
        <f t="shared" si="226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227">EH30-DV30</f>
        <v>2633.333333333333</v>
      </c>
      <c r="EI31" s="36">
        <f t="shared" si="227"/>
        <v>6741.9354838709678</v>
      </c>
      <c r="EJ31" s="36">
        <f t="shared" si="227"/>
        <v>4033.333333333333</v>
      </c>
      <c r="EK31" s="36">
        <f t="shared" si="227"/>
        <v>4580.645161290322</v>
      </c>
      <c r="EL31" s="36">
        <f t="shared" si="227"/>
        <v>5387.0967741935474</v>
      </c>
      <c r="EM31" s="157">
        <f t="shared" si="227"/>
        <v>5766.6666666666661</v>
      </c>
      <c r="EN31" s="157">
        <f t="shared" si="227"/>
        <v>483.87096774193515</v>
      </c>
      <c r="EO31" s="157">
        <f t="shared" si="227"/>
        <v>-700.00000000000023</v>
      </c>
      <c r="EP31" s="176">
        <f t="shared" si="227"/>
        <v>32.258064516128798</v>
      </c>
      <c r="EQ31" s="176">
        <f t="shared" si="227"/>
        <v>-451.61290322580635</v>
      </c>
      <c r="ER31" s="186">
        <f t="shared" si="227"/>
        <v>-608.3743842364529</v>
      </c>
      <c r="ES31" s="186">
        <f t="shared" si="227"/>
        <v>4354.8387096774195</v>
      </c>
      <c r="ET31" s="186">
        <f t="shared" si="227"/>
        <v>2233.3333333333339</v>
      </c>
      <c r="EU31" s="186">
        <f t="shared" si="227"/>
        <v>-1548.3870967741932</v>
      </c>
      <c r="EV31" s="186">
        <f t="shared" si="227"/>
        <v>-833.33333333333394</v>
      </c>
      <c r="EW31" s="198">
        <f t="shared" si="227"/>
        <v>0</v>
      </c>
      <c r="EX31" s="198">
        <f t="shared" si="227"/>
        <v>-225.80645161290249</v>
      </c>
      <c r="EY31" s="198">
        <f t="shared" si="227"/>
        <v>-3733.333333333333</v>
      </c>
      <c r="EZ31" s="198">
        <f t="shared" si="227"/>
        <v>290.32258064516145</v>
      </c>
      <c r="FA31" s="211">
        <f t="shared" si="227"/>
        <v>3100.0000000000009</v>
      </c>
      <c r="FB31" s="211">
        <f t="shared" si="227"/>
        <v>580.6451612903229</v>
      </c>
      <c r="FC31" s="221">
        <f t="shared" si="227"/>
        <v>1161.2903225806454</v>
      </c>
      <c r="FD31" s="221">
        <f t="shared" si="227"/>
        <v>2749.9999999999995</v>
      </c>
      <c r="FE31" s="233">
        <f t="shared" si="227"/>
        <v>-2161.2903225806458</v>
      </c>
      <c r="FF31" s="233">
        <f t="shared" si="227"/>
        <v>-1800</v>
      </c>
      <c r="FG31" s="233">
        <f t="shared" si="227"/>
        <v>-6096.7741935483882</v>
      </c>
      <c r="FH31" s="233">
        <f t="shared" si="227"/>
        <v>-2866.6666666666661</v>
      </c>
      <c r="FI31" s="233">
        <f t="shared" si="227"/>
        <v>-5258.064516129034</v>
      </c>
      <c r="FJ31" s="233">
        <f t="shared" si="227"/>
        <v>-5419.354838709678</v>
      </c>
      <c r="FK31" s="36">
        <f t="shared" si="227"/>
        <v>-3400.0000000000005</v>
      </c>
      <c r="FL31" s="36">
        <f t="shared" si="227"/>
        <v>-1645.1612903225805</v>
      </c>
      <c r="FM31" s="36">
        <f t="shared" si="227"/>
        <v>166.66666666666606</v>
      </c>
      <c r="FN31" s="36">
        <f t="shared" ref="FN31:GI31" si="228">FN30-FB30</f>
        <v>-354.8387096774195</v>
      </c>
      <c r="FO31" s="36">
        <f t="shared" ref="FO31:FZ31" si="229">FO30-FC30</f>
        <v>-2322.5806451612907</v>
      </c>
      <c r="FP31" s="36">
        <f t="shared" si="228"/>
        <v>-964.28571428571377</v>
      </c>
      <c r="FQ31" s="233">
        <f t="shared" si="228"/>
        <v>-2580.645161290322</v>
      </c>
      <c r="FR31" s="36">
        <f t="shared" si="228"/>
        <v>-4966.666666666667</v>
      </c>
      <c r="FS31" s="36">
        <f t="shared" si="228"/>
        <v>-2161.2903225806449</v>
      </c>
      <c r="FT31" s="36">
        <f t="shared" si="228"/>
        <v>-3733.3333333333335</v>
      </c>
      <c r="FU31" s="36">
        <f t="shared" si="228"/>
        <v>354.83870967741905</v>
      </c>
      <c r="FV31" s="36">
        <f t="shared" si="228"/>
        <v>967.74193548387075</v>
      </c>
      <c r="FW31" s="36">
        <f t="shared" si="228"/>
        <v>1500</v>
      </c>
      <c r="FX31" s="36">
        <f t="shared" si="228"/>
        <v>4645.1612903225805</v>
      </c>
      <c r="FY31" s="257">
        <f t="shared" si="228"/>
        <v>-474.71811196777981</v>
      </c>
      <c r="FZ31" s="281">
        <f t="shared" si="229"/>
        <v>2579.3705028461527</v>
      </c>
      <c r="GA31" s="281">
        <f t="shared" si="228"/>
        <v>3394.4132170343555</v>
      </c>
      <c r="GB31" s="281">
        <f t="shared" si="228"/>
        <v>1133.79672565905</v>
      </c>
      <c r="GC31" s="281">
        <f t="shared" si="228"/>
        <v>1005.2917034208413</v>
      </c>
      <c r="GD31" s="281">
        <f t="shared" si="228"/>
        <v>-348.63426777444965</v>
      </c>
      <c r="GE31" s="281">
        <f t="shared" si="228"/>
        <v>-1209.3599810701432</v>
      </c>
      <c r="GF31" s="281">
        <f t="shared" si="228"/>
        <v>-884.44505269658816</v>
      </c>
      <c r="GG31" s="281">
        <f t="shared" si="228"/>
        <v>-1947.5085876380476</v>
      </c>
      <c r="GH31" s="281">
        <f t="shared" si="228"/>
        <v>-1156.3740330009805</v>
      </c>
      <c r="GI31" s="281">
        <f t="shared" si="228"/>
        <v>-8.2461541714892519</v>
      </c>
      <c r="GJ31" s="281">
        <f t="shared" ref="GJ31:GL31" si="230">GJ30-FX30</f>
        <v>-3089.5227024733954</v>
      </c>
      <c r="GK31" s="281">
        <f t="shared" ref="GK31" si="231">GK30-FY30</f>
        <v>0</v>
      </c>
      <c r="GL31" s="281">
        <f t="shared" si="230"/>
        <v>0</v>
      </c>
    </row>
    <row r="32" spans="1:194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232">BK30-AVERAGE(C30,O30,AA30,AM30,AY30)</f>
        <v>-535.48387096774195</v>
      </c>
      <c r="BL32" s="36">
        <f t="shared" si="232"/>
        <v>-583.49753694581273</v>
      </c>
      <c r="BM32" s="36">
        <f t="shared" si="232"/>
        <v>-458.0645161290322</v>
      </c>
      <c r="BN32" s="36">
        <f t="shared" si="232"/>
        <v>1073.333333333333</v>
      </c>
      <c r="BO32" s="36">
        <f t="shared" si="232"/>
        <v>451.61290322580589</v>
      </c>
      <c r="BP32" s="36">
        <f t="shared" si="232"/>
        <v>119.99999999999955</v>
      </c>
      <c r="BQ32" s="36">
        <f t="shared" si="232"/>
        <v>-174.1935483870966</v>
      </c>
      <c r="BR32" s="36">
        <f t="shared" si="232"/>
        <v>-45.161290322580953</v>
      </c>
      <c r="BS32" s="36">
        <f t="shared" si="232"/>
        <v>-500.00000000000006</v>
      </c>
      <c r="BT32" s="36">
        <f t="shared" si="232"/>
        <v>-1380.6451612903224</v>
      </c>
      <c r="BU32" s="36">
        <f t="shared" si="232"/>
        <v>-580</v>
      </c>
      <c r="BV32" s="36">
        <f t="shared" si="232"/>
        <v>-399.99999999999994</v>
      </c>
      <c r="BW32" s="36">
        <f t="shared" si="232"/>
        <v>-509.67741935483866</v>
      </c>
      <c r="BX32" s="36">
        <f t="shared" si="232"/>
        <v>1166.5024630541875</v>
      </c>
      <c r="BY32" s="36">
        <f t="shared" si="232"/>
        <v>-193.54838709677438</v>
      </c>
      <c r="BZ32" s="36">
        <f t="shared" si="232"/>
        <v>-1886.666666666667</v>
      </c>
      <c r="CA32" s="36">
        <f t="shared" si="232"/>
        <v>-1090.3225806451612</v>
      </c>
      <c r="CB32" s="36">
        <f t="shared" si="232"/>
        <v>93.333333333333485</v>
      </c>
      <c r="CC32" s="36">
        <f t="shared" si="232"/>
        <v>122.58064516129025</v>
      </c>
      <c r="CD32" s="36">
        <f t="shared" si="232"/>
        <v>-567.74193548387098</v>
      </c>
      <c r="CE32" s="36">
        <f t="shared" si="232"/>
        <v>293.33333333333326</v>
      </c>
      <c r="CF32" s="36">
        <f t="shared" si="232"/>
        <v>-503.22580645161315</v>
      </c>
      <c r="CG32" s="36">
        <f t="shared" si="232"/>
        <v>1146.6666666666667</v>
      </c>
      <c r="CH32" s="36">
        <f t="shared" si="232"/>
        <v>516.12903225806451</v>
      </c>
      <c r="CI32" s="36">
        <f t="shared" si="232"/>
        <v>193.54838709677426</v>
      </c>
      <c r="CJ32" s="36">
        <f t="shared" si="232"/>
        <v>-84.975369458128171</v>
      </c>
      <c r="CK32" s="36">
        <f t="shared" si="232"/>
        <v>1309.6774193548385</v>
      </c>
      <c r="CL32" s="36">
        <f t="shared" si="232"/>
        <v>-420</v>
      </c>
      <c r="CM32" s="36">
        <f t="shared" si="232"/>
        <v>-45.161290322580953</v>
      </c>
      <c r="CN32" s="36">
        <f t="shared" si="232"/>
        <v>-73.33333333333303</v>
      </c>
      <c r="CO32" s="36">
        <f t="shared" si="232"/>
        <v>45.161290322580953</v>
      </c>
      <c r="CP32" s="36">
        <f t="shared" si="232"/>
        <v>-161.2903225806449</v>
      </c>
      <c r="CQ32" s="36">
        <f t="shared" ref="CQ32:DV32" si="233">CQ30-AVERAGE(AI30,AU30,BG30,BS30,CE30)</f>
        <v>120</v>
      </c>
      <c r="CR32" s="36">
        <f t="shared" si="233"/>
        <v>290.32258064516134</v>
      </c>
      <c r="CS32" s="36">
        <f t="shared" si="233"/>
        <v>746.66666666666663</v>
      </c>
      <c r="CT32" s="36">
        <f t="shared" si="233"/>
        <v>451.61290322580635</v>
      </c>
      <c r="CU32" s="36">
        <f t="shared" si="233"/>
        <v>1496.7741935483868</v>
      </c>
      <c r="CV32" s="36">
        <f t="shared" si="233"/>
        <v>2053.9408866995072</v>
      </c>
      <c r="CW32" s="36">
        <f t="shared" si="233"/>
        <v>658.06451612903243</v>
      </c>
      <c r="CX32" s="36">
        <f t="shared" si="233"/>
        <v>406.66666666666674</v>
      </c>
      <c r="CY32" s="36">
        <f t="shared" si="233"/>
        <v>2077.4193548387098</v>
      </c>
      <c r="CZ32" s="36">
        <f t="shared" si="233"/>
        <v>4673.3333333333339</v>
      </c>
      <c r="DA32" s="36">
        <f t="shared" si="233"/>
        <v>4761.2903225806449</v>
      </c>
      <c r="DB32" s="36">
        <f t="shared" si="233"/>
        <v>6200</v>
      </c>
      <c r="DC32" s="36">
        <f t="shared" si="233"/>
        <v>5980</v>
      </c>
      <c r="DD32" s="36">
        <f t="shared" si="233"/>
        <v>2851.6129032258063</v>
      </c>
      <c r="DE32" s="36">
        <f t="shared" si="233"/>
        <v>3180</v>
      </c>
      <c r="DF32" s="36">
        <f t="shared" si="233"/>
        <v>2716.1290322580644</v>
      </c>
      <c r="DG32" s="36">
        <f t="shared" si="233"/>
        <v>3264.516129032258</v>
      </c>
      <c r="DH32" s="36">
        <f t="shared" si="233"/>
        <v>2244.5812807881771</v>
      </c>
      <c r="DI32" s="36">
        <f t="shared" si="233"/>
        <v>1896.7741935483873</v>
      </c>
      <c r="DJ32" s="36">
        <f t="shared" si="233"/>
        <v>5500</v>
      </c>
      <c r="DK32" s="36">
        <f t="shared" si="233"/>
        <v>7619.3548387096771</v>
      </c>
      <c r="DL32" s="36">
        <f t="shared" si="233"/>
        <v>6106.6666666666661</v>
      </c>
      <c r="DM32" s="36">
        <f t="shared" si="233"/>
        <v>7038.7096774193551</v>
      </c>
      <c r="DN32" s="36">
        <f t="shared" si="233"/>
        <v>8845.1612903225814</v>
      </c>
      <c r="DO32" s="36">
        <f t="shared" si="233"/>
        <v>7086.6666666666679</v>
      </c>
      <c r="DP32" s="36">
        <f t="shared" si="233"/>
        <v>7903.2258064516136</v>
      </c>
      <c r="DQ32" s="36">
        <f t="shared" si="233"/>
        <v>3486.666666666667</v>
      </c>
      <c r="DR32" s="36">
        <f t="shared" si="233"/>
        <v>1812.9032258064517</v>
      </c>
      <c r="DS32" s="36">
        <f t="shared" si="233"/>
        <v>3341.9354838709673</v>
      </c>
      <c r="DT32" s="36">
        <f t="shared" si="233"/>
        <v>3437.4384236453202</v>
      </c>
      <c r="DU32" s="36">
        <f t="shared" si="233"/>
        <v>2445.161290322581</v>
      </c>
      <c r="DV32" s="36">
        <f t="shared" si="233"/>
        <v>1593.3333333333335</v>
      </c>
      <c r="DW32" s="36">
        <f t="shared" ref="DW32:ED32" si="234">DW30-AVERAGE(BO30,CA30,CM30,CY30,DK30)</f>
        <v>1922.5806451612916</v>
      </c>
      <c r="DX32" s="36">
        <f t="shared" si="234"/>
        <v>1633.3333333333339</v>
      </c>
      <c r="DY32" s="36">
        <f t="shared" si="234"/>
        <v>-109.677419354839</v>
      </c>
      <c r="DZ32" s="36">
        <f t="shared" si="234"/>
        <v>-1400.0000000000005</v>
      </c>
      <c r="EA32" s="36">
        <f t="shared" si="234"/>
        <v>-946.66666666666652</v>
      </c>
      <c r="EB32" s="36">
        <f t="shared" si="234"/>
        <v>264.51612903225805</v>
      </c>
      <c r="EC32" s="36">
        <f t="shared" si="234"/>
        <v>320</v>
      </c>
      <c r="ED32" s="36">
        <f t="shared" si="234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235">EH30-AVERAGE(BZ30,CL30,CX30,DJ30,DV30)</f>
        <v>3933.333333333333</v>
      </c>
      <c r="EI32" s="36">
        <f t="shared" si="235"/>
        <v>7974.1935483870966</v>
      </c>
      <c r="EJ32" s="36">
        <f t="shared" si="235"/>
        <v>4926.6666666666661</v>
      </c>
      <c r="EK32" s="36">
        <f t="shared" si="235"/>
        <v>3993.5483870967737</v>
      </c>
      <c r="EL32" s="36">
        <f t="shared" si="235"/>
        <v>3690.3225806451601</v>
      </c>
      <c r="EM32" s="157">
        <f t="shared" si="235"/>
        <v>4380.0000000000009</v>
      </c>
      <c r="EN32" s="157">
        <f t="shared" si="235"/>
        <v>161.2903225806449</v>
      </c>
      <c r="EO32" s="157">
        <f t="shared" si="235"/>
        <v>-893.33333333333371</v>
      </c>
      <c r="EP32" s="176">
        <f t="shared" si="235"/>
        <v>45.161290322580498</v>
      </c>
      <c r="EQ32" s="176">
        <f t="shared" si="235"/>
        <v>232.25806451612925</v>
      </c>
      <c r="ER32" s="186">
        <f t="shared" si="235"/>
        <v>-1119.9507389162563</v>
      </c>
      <c r="ES32" s="186">
        <f t="shared" si="235"/>
        <v>4361.2903225806458</v>
      </c>
      <c r="ET32" s="186">
        <f t="shared" si="235"/>
        <v>4846.666666666667</v>
      </c>
      <c r="EU32" s="186">
        <f t="shared" si="235"/>
        <v>4129.032258064517</v>
      </c>
      <c r="EV32" s="186">
        <f t="shared" si="235"/>
        <v>2526.6666666666661</v>
      </c>
      <c r="EW32" s="198">
        <f t="shared" si="235"/>
        <v>2625.8064516129052</v>
      </c>
      <c r="EX32" s="198">
        <f t="shared" si="235"/>
        <v>1980.645161290322</v>
      </c>
      <c r="EY32" s="198">
        <f t="shared" si="235"/>
        <v>-826.66666666666697</v>
      </c>
      <c r="EZ32" s="198">
        <f t="shared" si="235"/>
        <v>-70.9677419354839</v>
      </c>
      <c r="FA32" s="211">
        <f t="shared" si="235"/>
        <v>2120.0000000000005</v>
      </c>
      <c r="FB32" s="211">
        <f t="shared" si="235"/>
        <v>400</v>
      </c>
      <c r="FC32" s="221">
        <f t="shared" si="235"/>
        <v>890.32258064516191</v>
      </c>
      <c r="FD32" s="221">
        <f t="shared" si="235"/>
        <v>1406.8965517241381</v>
      </c>
      <c r="FE32" s="233">
        <f t="shared" si="235"/>
        <v>1206.4516129032245</v>
      </c>
      <c r="FF32" s="233">
        <f t="shared" si="235"/>
        <v>1520</v>
      </c>
      <c r="FG32" s="233">
        <f t="shared" si="235"/>
        <v>-3774.1935483870984</v>
      </c>
      <c r="FH32" s="233">
        <f t="shared" si="235"/>
        <v>-1813.3333333333321</v>
      </c>
      <c r="FI32" s="233">
        <f t="shared" si="235"/>
        <v>-4019.3548387096776</v>
      </c>
      <c r="FJ32" s="233">
        <f t="shared" si="235"/>
        <v>-4851.6129032258068</v>
      </c>
      <c r="FK32" s="36">
        <f t="shared" si="235"/>
        <v>-5006.6666666666679</v>
      </c>
      <c r="FL32" s="36">
        <f t="shared" si="235"/>
        <v>-2341.9354838709678</v>
      </c>
      <c r="FM32" s="36">
        <f t="shared" si="235"/>
        <v>1540</v>
      </c>
      <c r="FN32" s="36">
        <f t="shared" ref="FN32:GI32" si="236">FN30-AVERAGE(DF30,DR30,ED30,EP30,FB30)</f>
        <v>-290.32258064516145</v>
      </c>
      <c r="FO32" s="36">
        <f t="shared" ref="FO32:FZ32" si="237">FO30-AVERAGE(DG30,DS30,EE30,EQ30,FC30)</f>
        <v>-1922.5806451612907</v>
      </c>
      <c r="FP32" s="36">
        <f t="shared" si="236"/>
        <v>121.18226600985327</v>
      </c>
      <c r="FQ32" s="233">
        <f t="shared" si="236"/>
        <v>-2012.9032258064517</v>
      </c>
      <c r="FR32" s="36">
        <f t="shared" si="236"/>
        <v>-4553.3333333333348</v>
      </c>
      <c r="FS32" s="36">
        <f t="shared" si="236"/>
        <v>-6096.7741935483873</v>
      </c>
      <c r="FT32" s="36">
        <f t="shared" si="236"/>
        <v>-5513.3333333333339</v>
      </c>
      <c r="FU32" s="36">
        <f t="shared" si="236"/>
        <v>-3116.1290322580653</v>
      </c>
      <c r="FV32" s="36">
        <f t="shared" si="236"/>
        <v>-2980.6451612903229</v>
      </c>
      <c r="FW32" s="36">
        <f t="shared" si="236"/>
        <v>-2433.3333333333344</v>
      </c>
      <c r="FX32" s="36">
        <f t="shared" si="236"/>
        <v>2522.5806451612907</v>
      </c>
      <c r="FY32" s="257">
        <f t="shared" si="236"/>
        <v>791.94855469888671</v>
      </c>
      <c r="FZ32" s="281">
        <f t="shared" si="237"/>
        <v>2476.14469639454</v>
      </c>
      <c r="GA32" s="281">
        <f t="shared" si="236"/>
        <v>1846.0261202601623</v>
      </c>
      <c r="GB32" s="281">
        <f t="shared" si="236"/>
        <v>1212.1218488117597</v>
      </c>
      <c r="GC32" s="281">
        <f t="shared" si="236"/>
        <v>-885.03087722432065</v>
      </c>
      <c r="GD32" s="281">
        <f t="shared" si="236"/>
        <v>-3981.9676011077827</v>
      </c>
      <c r="GE32" s="281">
        <f t="shared" si="236"/>
        <v>-5867.4244971991757</v>
      </c>
      <c r="GF32" s="281">
        <f t="shared" si="236"/>
        <v>-5117.7783860299214</v>
      </c>
      <c r="GG32" s="281">
        <f t="shared" si="236"/>
        <v>-3902.347297315468</v>
      </c>
      <c r="GH32" s="281">
        <f t="shared" si="236"/>
        <v>-2646.6966136461415</v>
      </c>
      <c r="GI32" s="281">
        <f t="shared" si="236"/>
        <v>-1188.2461541714897</v>
      </c>
      <c r="GJ32" s="281">
        <f t="shared" ref="GJ32:GL32" si="238">GJ30-AVERAGE(EB30,EN30,EZ30,FL30,FX30)</f>
        <v>-147.58721860242758</v>
      </c>
      <c r="GK32" s="281">
        <f t="shared" ref="GK32" si="239">GK30-AVERAGE(EC30,EO30,FA30,FM30,FY30)</f>
        <v>820.22551042577652</v>
      </c>
      <c r="GL32" s="281">
        <f t="shared" si="238"/>
        <v>2089.3028538898252</v>
      </c>
    </row>
    <row r="33" spans="1:194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240">DG30-DG56</f>
        <v>0</v>
      </c>
      <c r="DH33" s="40">
        <f t="shared" si="240"/>
        <v>0</v>
      </c>
      <c r="DI33" s="40">
        <f t="shared" si="240"/>
        <v>0</v>
      </c>
      <c r="DJ33" s="40">
        <f t="shared" si="240"/>
        <v>0</v>
      </c>
      <c r="DK33" s="40">
        <f t="shared" si="240"/>
        <v>0</v>
      </c>
      <c r="DL33" s="40">
        <f t="shared" si="240"/>
        <v>0</v>
      </c>
      <c r="DM33" s="40">
        <f t="shared" si="240"/>
        <v>0</v>
      </c>
      <c r="DN33" s="40">
        <f t="shared" si="240"/>
        <v>0</v>
      </c>
      <c r="DO33" s="40">
        <f t="shared" si="240"/>
        <v>0</v>
      </c>
      <c r="DP33" s="40">
        <f t="shared" si="240"/>
        <v>0</v>
      </c>
      <c r="DQ33" s="40">
        <f t="shared" si="240"/>
        <v>0</v>
      </c>
      <c r="DR33" s="40">
        <f t="shared" si="240"/>
        <v>0</v>
      </c>
      <c r="DS33" s="40">
        <f>DS30-DS56</f>
        <v>0</v>
      </c>
      <c r="DT33" s="40">
        <f t="shared" ref="DT33:EN33" si="241">DT30-DT56</f>
        <v>0</v>
      </c>
      <c r="DU33" s="40">
        <f t="shared" si="241"/>
        <v>0</v>
      </c>
      <c r="DV33" s="40">
        <f t="shared" si="241"/>
        <v>0</v>
      </c>
      <c r="DW33" s="40">
        <f t="shared" si="241"/>
        <v>0</v>
      </c>
      <c r="DX33" s="40">
        <f t="shared" si="241"/>
        <v>0</v>
      </c>
      <c r="DY33" s="40">
        <f t="shared" si="241"/>
        <v>0</v>
      </c>
      <c r="DZ33" s="40">
        <f>DZ30-DZ56</f>
        <v>0</v>
      </c>
      <c r="EA33" s="40">
        <f t="shared" si="241"/>
        <v>0</v>
      </c>
      <c r="EB33" s="40">
        <f t="shared" si="241"/>
        <v>0</v>
      </c>
      <c r="EC33" s="40">
        <f t="shared" si="241"/>
        <v>0</v>
      </c>
      <c r="ED33" s="40">
        <f t="shared" si="241"/>
        <v>0</v>
      </c>
      <c r="EE33" s="40">
        <f t="shared" si="241"/>
        <v>0</v>
      </c>
      <c r="EF33" s="40">
        <f t="shared" si="241"/>
        <v>0</v>
      </c>
      <c r="EG33" s="40">
        <f t="shared" si="241"/>
        <v>0</v>
      </c>
      <c r="EH33" s="40">
        <f t="shared" si="241"/>
        <v>0</v>
      </c>
      <c r="EI33" s="40">
        <f t="shared" si="241"/>
        <v>0</v>
      </c>
      <c r="EJ33" s="40">
        <f t="shared" si="241"/>
        <v>0</v>
      </c>
      <c r="EK33" s="40">
        <f t="shared" si="241"/>
        <v>0</v>
      </c>
      <c r="EL33" s="40">
        <f t="shared" si="241"/>
        <v>0</v>
      </c>
      <c r="EM33" s="159">
        <f t="shared" si="241"/>
        <v>0</v>
      </c>
      <c r="EN33" s="159">
        <f t="shared" si="241"/>
        <v>0</v>
      </c>
      <c r="EO33" s="159">
        <f t="shared" ref="EO33:FF33" si="242">EO30-EO56</f>
        <v>0</v>
      </c>
      <c r="EP33" s="178">
        <f t="shared" si="242"/>
        <v>0</v>
      </c>
      <c r="EQ33" s="178">
        <f t="shared" si="242"/>
        <v>0</v>
      </c>
      <c r="ER33" s="188">
        <f t="shared" si="242"/>
        <v>0</v>
      </c>
      <c r="ES33" s="188">
        <f t="shared" si="242"/>
        <v>0</v>
      </c>
      <c r="ET33" s="188">
        <f t="shared" si="242"/>
        <v>0</v>
      </c>
      <c r="EU33" s="188">
        <f t="shared" si="242"/>
        <v>0</v>
      </c>
      <c r="EV33" s="188">
        <f t="shared" si="242"/>
        <v>0</v>
      </c>
      <c r="EW33" s="200">
        <f t="shared" si="242"/>
        <v>0</v>
      </c>
      <c r="EX33" s="200">
        <f t="shared" si="242"/>
        <v>0</v>
      </c>
      <c r="EY33" s="200">
        <f t="shared" si="242"/>
        <v>0</v>
      </c>
      <c r="EZ33" s="200">
        <f t="shared" si="242"/>
        <v>0</v>
      </c>
      <c r="FA33" s="213">
        <f t="shared" si="242"/>
        <v>0</v>
      </c>
      <c r="FB33" s="213">
        <f t="shared" si="242"/>
        <v>0</v>
      </c>
      <c r="FC33" s="223">
        <f t="shared" si="242"/>
        <v>0</v>
      </c>
      <c r="FD33" s="223">
        <f t="shared" si="242"/>
        <v>0</v>
      </c>
      <c r="FE33" s="235">
        <f t="shared" si="242"/>
        <v>0</v>
      </c>
      <c r="FF33" s="235">
        <f t="shared" si="242"/>
        <v>0</v>
      </c>
      <c r="FG33" s="235">
        <f t="shared" ref="FG33:FH33" si="243">FG30-FG56</f>
        <v>0</v>
      </c>
      <c r="FH33" s="235">
        <f t="shared" si="243"/>
        <v>0</v>
      </c>
      <c r="FI33" s="235">
        <f t="shared" ref="FI33:FJ33" si="244">FI30-FI56</f>
        <v>0</v>
      </c>
      <c r="FJ33" s="235">
        <f t="shared" si="244"/>
        <v>0</v>
      </c>
      <c r="FK33" s="40">
        <f t="shared" ref="FK33" si="245">FK30-FK56</f>
        <v>0</v>
      </c>
      <c r="FL33" s="40">
        <f t="shared" ref="FL33:FP33" si="246">FL30-FL56</f>
        <v>0</v>
      </c>
      <c r="FM33" s="40">
        <f t="shared" si="246"/>
        <v>0</v>
      </c>
      <c r="FN33" s="40">
        <f t="shared" si="246"/>
        <v>0</v>
      </c>
      <c r="FO33" s="40">
        <f t="shared" si="246"/>
        <v>0</v>
      </c>
      <c r="FP33" s="40">
        <f t="shared" si="246"/>
        <v>0</v>
      </c>
      <c r="FQ33" s="235">
        <f t="shared" ref="FQ33:FR33" si="247">FQ30-FQ56</f>
        <v>0</v>
      </c>
      <c r="FR33" s="40">
        <f t="shared" si="247"/>
        <v>0</v>
      </c>
      <c r="FS33" s="40">
        <f t="shared" ref="FS33:FT33" si="248">FS30-FS56</f>
        <v>0</v>
      </c>
      <c r="FT33" s="40">
        <f t="shared" si="248"/>
        <v>0</v>
      </c>
      <c r="FU33" s="40">
        <f t="shared" ref="FU33:FV33" si="249">FU30-FU56</f>
        <v>0</v>
      </c>
      <c r="FV33" s="40">
        <f t="shared" si="249"/>
        <v>0</v>
      </c>
      <c r="FW33" s="40">
        <f t="shared" ref="FW33:FX33" si="250">FW30-FW56</f>
        <v>0</v>
      </c>
      <c r="FX33" s="40">
        <f t="shared" si="250"/>
        <v>2655.4041892131472</v>
      </c>
      <c r="FY33" s="259">
        <f t="shared" ref="FY33:GD33" si="251">FY30-FY56</f>
        <v>-518.56399161001991</v>
      </c>
      <c r="FZ33" s="283">
        <f t="shared" si="251"/>
        <v>-544.1370615021815</v>
      </c>
      <c r="GA33" s="283">
        <f t="shared" si="251"/>
        <v>-621.32803184416389</v>
      </c>
      <c r="GB33" s="283">
        <f t="shared" si="251"/>
        <v>-567.07209151631196</v>
      </c>
      <c r="GC33" s="283">
        <f t="shared" si="251"/>
        <v>-416.57433019312066</v>
      </c>
      <c r="GD33" s="283">
        <f t="shared" si="251"/>
        <v>-281.35503011774244</v>
      </c>
      <c r="GE33" s="283">
        <f t="shared" ref="GE33:GI33" si="252">GE30-GE56</f>
        <v>-209.77029171060053</v>
      </c>
      <c r="GF33" s="283">
        <f t="shared" si="252"/>
        <v>-213.02563793121067</v>
      </c>
      <c r="GG33" s="283">
        <f t="shared" si="252"/>
        <v>-234.44425602033107</v>
      </c>
      <c r="GH33" s="283">
        <f t="shared" si="252"/>
        <v>-270.93201090787989</v>
      </c>
      <c r="GI33" s="283">
        <f t="shared" si="252"/>
        <v>-296.44227729911745</v>
      </c>
      <c r="GJ33" s="283">
        <f t="shared" ref="GJ33:GL33" si="253">GJ30-GJ56</f>
        <v>-434.11851326024816</v>
      </c>
      <c r="GK33" s="283">
        <f t="shared" si="253"/>
        <v>-518.56399161001991</v>
      </c>
      <c r="GL33" s="283">
        <f t="shared" si="253"/>
        <v>5063.2414705880883</v>
      </c>
    </row>
    <row r="34" spans="1:194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260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</row>
    <row r="35" spans="1:194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1">
        <v>28882</v>
      </c>
      <c r="EN35" s="141">
        <v>27621</v>
      </c>
      <c r="EO35" s="141">
        <v>26746</v>
      </c>
      <c r="EP35" s="141">
        <v>22134</v>
      </c>
      <c r="EQ35" s="141">
        <v>16252</v>
      </c>
      <c r="ER35" s="141">
        <v>13644</v>
      </c>
      <c r="ES35" s="141">
        <v>11578</v>
      </c>
      <c r="ET35" s="141">
        <v>12385</v>
      </c>
      <c r="EU35" s="141">
        <v>15243</v>
      </c>
      <c r="EV35" s="141">
        <v>18398</v>
      </c>
      <c r="EW35" s="141">
        <v>21723</v>
      </c>
      <c r="EX35" s="141">
        <v>23800</v>
      </c>
      <c r="EY35" s="141">
        <v>25925</v>
      </c>
      <c r="EZ35" s="141">
        <v>26377</v>
      </c>
      <c r="FA35" s="141">
        <v>24390</v>
      </c>
      <c r="FB35" s="141">
        <v>20301</v>
      </c>
      <c r="FC35" s="141">
        <v>13509</v>
      </c>
      <c r="FD35" s="141">
        <v>10420</v>
      </c>
      <c r="FE35" s="141">
        <v>10005</v>
      </c>
      <c r="FF35" s="141">
        <v>10503</v>
      </c>
      <c r="FG35" s="141">
        <v>14463</v>
      </c>
      <c r="FH35" s="141">
        <v>18319</v>
      </c>
      <c r="FI35" s="141">
        <v>21577</v>
      </c>
      <c r="FJ35" s="141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16427</v>
      </c>
      <c r="FP35" s="30">
        <v>11313</v>
      </c>
      <c r="FQ35" s="141">
        <v>9926</v>
      </c>
      <c r="FR35" s="30">
        <v>12166</v>
      </c>
      <c r="FS35" s="30">
        <v>16381</v>
      </c>
      <c r="FT35" s="30">
        <v>20426</v>
      </c>
      <c r="FU35" s="30">
        <v>23330</v>
      </c>
      <c r="FV35" s="30">
        <v>25601</v>
      </c>
      <c r="FW35" s="30">
        <v>27831</v>
      </c>
      <c r="FX35" s="30">
        <v>26152</v>
      </c>
      <c r="FY35" s="254">
        <v>22076.999999999996</v>
      </c>
      <c r="FZ35" s="278">
        <v>20474</v>
      </c>
      <c r="GA35" s="278">
        <v>16819.467086050801</v>
      </c>
      <c r="GB35" s="278">
        <v>14111.396029221978</v>
      </c>
      <c r="GC35" s="278">
        <v>13389.130395727507</v>
      </c>
      <c r="GD35" s="278">
        <v>14914.66512284983</v>
      </c>
      <c r="GE35" s="278">
        <v>17695.891241798949</v>
      </c>
      <c r="GF35" s="278">
        <v>20391.015962673304</v>
      </c>
      <c r="GG35" s="278">
        <v>23360.838928998841</v>
      </c>
      <c r="GH35" s="278">
        <v>25168.49409008681</v>
      </c>
      <c r="GI35" s="278">
        <v>25864.892332130072</v>
      </c>
      <c r="GJ35" s="278">
        <v>24762.678381402828</v>
      </c>
      <c r="GK35" s="278">
        <v>23515.904756972439</v>
      </c>
      <c r="GL35" s="278">
        <v>20496.507094263587</v>
      </c>
    </row>
    <row r="36" spans="1:194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254">O35-C35</f>
        <v>2113</v>
      </c>
      <c r="P36" s="36">
        <f t="shared" si="254"/>
        <v>1799</v>
      </c>
      <c r="Q36" s="36">
        <f t="shared" si="254"/>
        <v>2854</v>
      </c>
      <c r="R36" s="36">
        <f t="shared" si="254"/>
        <v>2922</v>
      </c>
      <c r="S36" s="36">
        <f t="shared" si="254"/>
        <v>3205</v>
      </c>
      <c r="T36" s="36">
        <f t="shared" si="254"/>
        <v>3037</v>
      </c>
      <c r="U36" s="36">
        <f t="shared" si="254"/>
        <v>2428</v>
      </c>
      <c r="V36" s="36">
        <f t="shared" si="254"/>
        <v>2539</v>
      </c>
      <c r="W36" s="36">
        <f t="shared" si="254"/>
        <v>3257</v>
      </c>
      <c r="X36" s="36">
        <f t="shared" si="254"/>
        <v>1076</v>
      </c>
      <c r="Y36" s="36">
        <f t="shared" si="254"/>
        <v>742</v>
      </c>
      <c r="Z36" s="36">
        <f t="shared" si="254"/>
        <v>4652</v>
      </c>
      <c r="AA36" s="36">
        <f t="shared" si="254"/>
        <v>1341</v>
      </c>
      <c r="AB36" s="36">
        <f t="shared" si="254"/>
        <v>-2332</v>
      </c>
      <c r="AC36" s="36">
        <f t="shared" si="254"/>
        <v>-2687</v>
      </c>
      <c r="AD36" s="36">
        <f t="shared" si="254"/>
        <v>-4696</v>
      </c>
      <c r="AE36" s="36">
        <f t="shared" si="254"/>
        <v>-4174</v>
      </c>
      <c r="AF36" s="36">
        <f t="shared" si="254"/>
        <v>-4050</v>
      </c>
      <c r="AG36" s="36">
        <f t="shared" si="254"/>
        <v>-2731</v>
      </c>
      <c r="AH36" s="36">
        <f t="shared" si="254"/>
        <v>-3270</v>
      </c>
      <c r="AI36" s="36">
        <f t="shared" si="254"/>
        <v>-2896</v>
      </c>
      <c r="AJ36" s="36">
        <f t="shared" si="254"/>
        <v>-1807</v>
      </c>
      <c r="AK36" s="36">
        <f t="shared" si="254"/>
        <v>-2759</v>
      </c>
      <c r="AL36" s="36">
        <f t="shared" si="254"/>
        <v>-3259</v>
      </c>
      <c r="AM36" s="36">
        <f t="shared" si="254"/>
        <v>-3547</v>
      </c>
      <c r="AN36" s="36">
        <f t="shared" si="254"/>
        <v>-1285</v>
      </c>
      <c r="AO36" s="36">
        <f t="shared" si="254"/>
        <v>391</v>
      </c>
      <c r="AP36" s="36">
        <f t="shared" si="254"/>
        <v>890</v>
      </c>
      <c r="AQ36" s="36">
        <f t="shared" si="254"/>
        <v>1197</v>
      </c>
      <c r="AR36" s="36">
        <f t="shared" si="254"/>
        <v>1234</v>
      </c>
      <c r="AS36" s="36">
        <f t="shared" si="254"/>
        <v>154</v>
      </c>
      <c r="AT36" s="36">
        <f t="shared" si="254"/>
        <v>407</v>
      </c>
      <c r="AU36" s="36">
        <f t="shared" ref="AU36:BZ36" si="255">AU35-AI35</f>
        <v>1051</v>
      </c>
      <c r="AV36" s="36">
        <f t="shared" si="255"/>
        <v>-604</v>
      </c>
      <c r="AW36" s="36">
        <f t="shared" si="255"/>
        <v>-53</v>
      </c>
      <c r="AX36" s="36">
        <f t="shared" si="255"/>
        <v>-1022</v>
      </c>
      <c r="AY36" s="36">
        <f t="shared" si="255"/>
        <v>286</v>
      </c>
      <c r="AZ36" s="36">
        <f t="shared" si="255"/>
        <v>4407</v>
      </c>
      <c r="BA36" s="36">
        <f t="shared" si="255"/>
        <v>4445</v>
      </c>
      <c r="BB36" s="36">
        <f t="shared" si="255"/>
        <v>4469</v>
      </c>
      <c r="BC36" s="36">
        <f t="shared" si="255"/>
        <v>4905</v>
      </c>
      <c r="BD36" s="36">
        <f t="shared" si="255"/>
        <v>6516</v>
      </c>
      <c r="BE36" s="36">
        <f t="shared" si="255"/>
        <v>8465</v>
      </c>
      <c r="BF36" s="36">
        <f t="shared" si="255"/>
        <v>8224</v>
      </c>
      <c r="BG36" s="36">
        <f t="shared" si="255"/>
        <v>7076.9999999999964</v>
      </c>
      <c r="BH36" s="36">
        <f t="shared" si="255"/>
        <v>6393</v>
      </c>
      <c r="BI36" s="36">
        <f t="shared" si="255"/>
        <v>2337</v>
      </c>
      <c r="BJ36" s="36">
        <f t="shared" si="255"/>
        <v>994</v>
      </c>
      <c r="BK36" s="36">
        <f t="shared" si="255"/>
        <v>391</v>
      </c>
      <c r="BL36" s="36">
        <f t="shared" si="255"/>
        <v>-2893</v>
      </c>
      <c r="BM36" s="36">
        <f t="shared" si="255"/>
        <v>-3341</v>
      </c>
      <c r="BN36" s="36">
        <f t="shared" si="255"/>
        <v>-1770</v>
      </c>
      <c r="BO36" s="36">
        <f t="shared" si="255"/>
        <v>-2317</v>
      </c>
      <c r="BP36" s="36">
        <f t="shared" si="255"/>
        <v>-4266</v>
      </c>
      <c r="BQ36" s="36">
        <f t="shared" si="255"/>
        <v>-6416</v>
      </c>
      <c r="BR36" s="36">
        <f t="shared" si="255"/>
        <v>-6013</v>
      </c>
      <c r="BS36" s="36">
        <f t="shared" si="255"/>
        <v>-5512.9999999999964</v>
      </c>
      <c r="BT36" s="36">
        <f t="shared" si="255"/>
        <v>-2392</v>
      </c>
      <c r="BU36" s="36">
        <f t="shared" si="255"/>
        <v>2818</v>
      </c>
      <c r="BV36" s="36">
        <f t="shared" si="255"/>
        <v>1225</v>
      </c>
      <c r="BW36" s="36">
        <f t="shared" si="255"/>
        <v>484</v>
      </c>
      <c r="BX36" s="36">
        <f t="shared" si="255"/>
        <v>-745</v>
      </c>
      <c r="BY36" s="36">
        <f t="shared" si="255"/>
        <v>-1083</v>
      </c>
      <c r="BZ36" s="36">
        <f t="shared" si="255"/>
        <v>-3329</v>
      </c>
      <c r="CA36" s="36">
        <f t="shared" ref="CA36:DF36" si="256">CA35-BO35</f>
        <v>-4042</v>
      </c>
      <c r="CB36" s="36">
        <f t="shared" si="256"/>
        <v>-3530.9999999999964</v>
      </c>
      <c r="CC36" s="36">
        <f t="shared" si="256"/>
        <v>-2176</v>
      </c>
      <c r="CD36" s="36">
        <f t="shared" si="256"/>
        <v>-1566</v>
      </c>
      <c r="CE36" s="36">
        <f t="shared" si="256"/>
        <v>-1408</v>
      </c>
      <c r="CF36" s="36">
        <f t="shared" si="256"/>
        <v>-1320</v>
      </c>
      <c r="CG36" s="36">
        <f t="shared" si="256"/>
        <v>-1553</v>
      </c>
      <c r="CH36" s="36">
        <f t="shared" si="256"/>
        <v>2535</v>
      </c>
      <c r="CI36" s="36">
        <f t="shared" si="256"/>
        <v>5142</v>
      </c>
      <c r="CJ36" s="36">
        <f t="shared" si="256"/>
        <v>6763</v>
      </c>
      <c r="CK36" s="36">
        <f t="shared" si="256"/>
        <v>8021</v>
      </c>
      <c r="CL36" s="36">
        <f t="shared" si="256"/>
        <v>8851</v>
      </c>
      <c r="CM36" s="36">
        <f t="shared" si="256"/>
        <v>8462</v>
      </c>
      <c r="CN36" s="36">
        <f t="shared" si="256"/>
        <v>7852.9999999999964</v>
      </c>
      <c r="CO36" s="36">
        <f t="shared" si="256"/>
        <v>6005</v>
      </c>
      <c r="CP36" s="36">
        <f t="shared" si="256"/>
        <v>3886</v>
      </c>
      <c r="CQ36" s="36">
        <f t="shared" si="256"/>
        <v>3238</v>
      </c>
      <c r="CR36" s="36">
        <f t="shared" si="256"/>
        <v>1862</v>
      </c>
      <c r="CS36" s="36">
        <f t="shared" si="256"/>
        <v>900</v>
      </c>
      <c r="CT36" s="36">
        <f t="shared" si="256"/>
        <v>-1114</v>
      </c>
      <c r="CU36" s="36">
        <f t="shared" si="256"/>
        <v>-4152</v>
      </c>
      <c r="CV36" s="36">
        <f t="shared" si="256"/>
        <v>-4761</v>
      </c>
      <c r="CW36" s="36">
        <f t="shared" si="256"/>
        <v>-7473</v>
      </c>
      <c r="CX36" s="36">
        <f t="shared" si="256"/>
        <v>-8108</v>
      </c>
      <c r="CY36" s="36">
        <f t="shared" si="256"/>
        <v>-7618</v>
      </c>
      <c r="CZ36" s="36">
        <f t="shared" si="256"/>
        <v>-7367</v>
      </c>
      <c r="DA36" s="36">
        <f t="shared" si="256"/>
        <v>-6799</v>
      </c>
      <c r="DB36" s="36">
        <f t="shared" si="256"/>
        <v>-4558</v>
      </c>
      <c r="DC36" s="36">
        <f t="shared" si="256"/>
        <v>-3454</v>
      </c>
      <c r="DD36" s="36">
        <f t="shared" si="256"/>
        <v>-6875</v>
      </c>
      <c r="DE36" s="36">
        <f t="shared" si="256"/>
        <v>-7278</v>
      </c>
      <c r="DF36" s="36">
        <f t="shared" si="256"/>
        <v>-8186</v>
      </c>
      <c r="DG36" s="36">
        <f t="shared" ref="DG36:ED36" si="257">DG35-CU35</f>
        <v>-5770</v>
      </c>
      <c r="DH36" s="36">
        <f t="shared" si="257"/>
        <v>-2869</v>
      </c>
      <c r="DI36" s="36">
        <f t="shared" si="257"/>
        <v>-1111</v>
      </c>
      <c r="DJ36" s="36">
        <f t="shared" si="257"/>
        <v>599</v>
      </c>
      <c r="DK36" s="36">
        <f t="shared" si="257"/>
        <v>2206.9999999999982</v>
      </c>
      <c r="DL36" s="36">
        <f t="shared" si="257"/>
        <v>2407</v>
      </c>
      <c r="DM36" s="36">
        <f t="shared" si="257"/>
        <v>3151</v>
      </c>
      <c r="DN36" s="36">
        <f t="shared" si="257"/>
        <v>4006</v>
      </c>
      <c r="DO36" s="36">
        <f t="shared" si="257"/>
        <v>4227</v>
      </c>
      <c r="DP36" s="36">
        <f t="shared" si="257"/>
        <v>7377</v>
      </c>
      <c r="DQ36" s="36">
        <f t="shared" si="257"/>
        <v>8637</v>
      </c>
      <c r="DR36" s="36">
        <f t="shared" si="257"/>
        <v>12899</v>
      </c>
      <c r="DS36" s="36">
        <f t="shared" si="257"/>
        <v>12233</v>
      </c>
      <c r="DT36" s="36">
        <f t="shared" si="257"/>
        <v>7881</v>
      </c>
      <c r="DU36" s="36">
        <f t="shared" si="257"/>
        <v>7632</v>
      </c>
      <c r="DV36" s="36">
        <f t="shared" si="257"/>
        <v>7018</v>
      </c>
      <c r="DW36" s="36">
        <f t="shared" si="257"/>
        <v>4098.0000000000018</v>
      </c>
      <c r="DX36" s="36">
        <f t="shared" si="257"/>
        <v>3617</v>
      </c>
      <c r="DY36" s="36">
        <f t="shared" si="257"/>
        <v>2973</v>
      </c>
      <c r="DZ36" s="36">
        <f t="shared" si="257"/>
        <v>839</v>
      </c>
      <c r="EA36" s="36">
        <f t="shared" si="257"/>
        <v>-944</v>
      </c>
      <c r="EB36" s="36">
        <f t="shared" si="257"/>
        <v>747</v>
      </c>
      <c r="EC36" s="36">
        <f t="shared" si="257"/>
        <v>2257</v>
      </c>
      <c r="ED36" s="36">
        <f t="shared" si="257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258">EH35-DV35</f>
        <v>-1419</v>
      </c>
      <c r="EI36" s="36">
        <f t="shared" si="258"/>
        <v>-89</v>
      </c>
      <c r="EJ36" s="36">
        <f t="shared" si="258"/>
        <v>2488</v>
      </c>
      <c r="EK36" s="36">
        <f t="shared" si="258"/>
        <v>3149</v>
      </c>
      <c r="EL36" s="36">
        <f t="shared" si="258"/>
        <v>1725</v>
      </c>
      <c r="EM36" s="157">
        <f t="shared" si="258"/>
        <v>1151</v>
      </c>
      <c r="EN36" s="157">
        <f t="shared" si="258"/>
        <v>-878</v>
      </c>
      <c r="EO36" s="157">
        <f t="shared" si="258"/>
        <v>-2977</v>
      </c>
      <c r="EP36" s="176">
        <f t="shared" si="258"/>
        <v>-3218</v>
      </c>
      <c r="EQ36" s="176">
        <f t="shared" si="258"/>
        <v>-3060</v>
      </c>
      <c r="ER36" s="186">
        <f t="shared" si="258"/>
        <v>-2743</v>
      </c>
      <c r="ES36" s="186">
        <f t="shared" si="258"/>
        <v>-4214</v>
      </c>
      <c r="ET36" s="186">
        <f t="shared" si="258"/>
        <v>-4835</v>
      </c>
      <c r="EU36" s="186">
        <f t="shared" si="258"/>
        <v>-5093</v>
      </c>
      <c r="EV36" s="186">
        <f t="shared" si="258"/>
        <v>-7146</v>
      </c>
      <c r="EW36" s="198">
        <f t="shared" si="258"/>
        <v>-7087</v>
      </c>
      <c r="EX36" s="198">
        <f t="shared" si="258"/>
        <v>-5230</v>
      </c>
      <c r="EY36" s="198">
        <f t="shared" si="258"/>
        <v>-2957</v>
      </c>
      <c r="EZ36" s="198">
        <f t="shared" si="258"/>
        <v>-1244</v>
      </c>
      <c r="FA36" s="211">
        <f t="shared" si="258"/>
        <v>-2356</v>
      </c>
      <c r="FB36" s="211">
        <f t="shared" si="258"/>
        <v>-1833</v>
      </c>
      <c r="FC36" s="221">
        <f t="shared" si="258"/>
        <v>-2743</v>
      </c>
      <c r="FD36" s="221">
        <f t="shared" si="258"/>
        <v>-3224</v>
      </c>
      <c r="FE36" s="233">
        <f t="shared" si="258"/>
        <v>-1573</v>
      </c>
      <c r="FF36" s="233">
        <f t="shared" si="258"/>
        <v>-1882</v>
      </c>
      <c r="FG36" s="233">
        <f t="shared" si="258"/>
        <v>-780</v>
      </c>
      <c r="FH36" s="233">
        <f t="shared" si="258"/>
        <v>-79</v>
      </c>
      <c r="FI36" s="233">
        <f t="shared" si="258"/>
        <v>-146</v>
      </c>
      <c r="FJ36" s="233">
        <f t="shared" si="258"/>
        <v>895</v>
      </c>
      <c r="FK36" s="36">
        <f t="shared" si="258"/>
        <v>1591</v>
      </c>
      <c r="FL36" s="36">
        <f t="shared" si="258"/>
        <v>375</v>
      </c>
      <c r="FM36" s="36">
        <f t="shared" si="258"/>
        <v>14</v>
      </c>
      <c r="FN36" s="36">
        <f t="shared" ref="FN36:GI36" si="259">FN35-FB35</f>
        <v>751</v>
      </c>
      <c r="FO36" s="36">
        <f t="shared" ref="FO36:FZ36" si="260">FO35-FC35</f>
        <v>2918</v>
      </c>
      <c r="FP36" s="36">
        <f t="shared" si="259"/>
        <v>893</v>
      </c>
      <c r="FQ36" s="233">
        <f t="shared" si="259"/>
        <v>-79</v>
      </c>
      <c r="FR36" s="36">
        <f t="shared" si="259"/>
        <v>1663</v>
      </c>
      <c r="FS36" s="36">
        <f t="shared" si="259"/>
        <v>1918</v>
      </c>
      <c r="FT36" s="36">
        <f t="shared" si="259"/>
        <v>2107</v>
      </c>
      <c r="FU36" s="36">
        <f t="shared" si="259"/>
        <v>1753</v>
      </c>
      <c r="FV36" s="36">
        <f t="shared" si="259"/>
        <v>906</v>
      </c>
      <c r="FW36" s="36">
        <f t="shared" si="259"/>
        <v>315</v>
      </c>
      <c r="FX36" s="36">
        <f t="shared" si="259"/>
        <v>-600</v>
      </c>
      <c r="FY36" s="257">
        <f t="shared" si="259"/>
        <v>-2327.0000000000036</v>
      </c>
      <c r="FZ36" s="281">
        <f t="shared" si="260"/>
        <v>-578</v>
      </c>
      <c r="GA36" s="281">
        <f t="shared" si="259"/>
        <v>392.4670860508013</v>
      </c>
      <c r="GB36" s="281">
        <f t="shared" si="259"/>
        <v>2798.3960292219781</v>
      </c>
      <c r="GC36" s="281">
        <f t="shared" si="259"/>
        <v>3463.1303957275068</v>
      </c>
      <c r="GD36" s="281">
        <f t="shared" si="259"/>
        <v>2748.6651228498304</v>
      </c>
      <c r="GE36" s="281">
        <f t="shared" si="259"/>
        <v>1314.8912417989486</v>
      </c>
      <c r="GF36" s="281">
        <f t="shared" si="259"/>
        <v>-34.984037326696125</v>
      </c>
      <c r="GG36" s="281">
        <f t="shared" si="259"/>
        <v>30.838928998840856</v>
      </c>
      <c r="GH36" s="281">
        <f t="shared" si="259"/>
        <v>-432.50590991319041</v>
      </c>
      <c r="GI36" s="281">
        <f t="shared" si="259"/>
        <v>-1966.1076678699283</v>
      </c>
      <c r="GJ36" s="281">
        <f t="shared" ref="GJ36:GL36" si="261">GJ35-FX35</f>
        <v>-1389.3216185971723</v>
      </c>
      <c r="GK36" s="281">
        <f t="shared" ref="GK36" si="262">GK35-FY35</f>
        <v>1438.9047569724426</v>
      </c>
      <c r="GL36" s="281">
        <f t="shared" si="261"/>
        <v>22.507094263586623</v>
      </c>
    </row>
    <row r="37" spans="1:194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263">BL35-AVERAGE(D35,P35,AB35,AN35,AZ35)</f>
        <v>-711.39999999999964</v>
      </c>
      <c r="BM37" s="36">
        <f t="shared" si="263"/>
        <v>-54.399999999999636</v>
      </c>
      <c r="BN37" s="36">
        <f t="shared" si="263"/>
        <v>1045.2000000000007</v>
      </c>
      <c r="BO37" s="36">
        <f t="shared" si="263"/>
        <v>1296.6000000000004</v>
      </c>
      <c r="BP37" s="36">
        <f t="shared" si="263"/>
        <v>674.59999999999854</v>
      </c>
      <c r="BQ37" s="36">
        <f t="shared" si="263"/>
        <v>-158.40000000000146</v>
      </c>
      <c r="BR37" s="36">
        <f t="shared" si="263"/>
        <v>10.200000000000728</v>
      </c>
      <c r="BS37" s="36">
        <f t="shared" si="263"/>
        <v>272.20000000000073</v>
      </c>
      <c r="BT37" s="36">
        <f t="shared" si="263"/>
        <v>1852.4000000000015</v>
      </c>
      <c r="BU37" s="36">
        <f t="shared" si="263"/>
        <v>3700.5999999999985</v>
      </c>
      <c r="BV37" s="36">
        <f t="shared" si="263"/>
        <v>1033.7999999999993</v>
      </c>
      <c r="BW37" s="36">
        <f t="shared" si="263"/>
        <v>-182.20000000000073</v>
      </c>
      <c r="BX37" s="36">
        <f t="shared" si="263"/>
        <v>-1395.6000000000004</v>
      </c>
      <c r="BY37" s="36">
        <f t="shared" si="263"/>
        <v>-1469.7999999999993</v>
      </c>
      <c r="BZ37" s="36">
        <f t="shared" si="263"/>
        <v>-2646.7999999999993</v>
      </c>
      <c r="CA37" s="36">
        <f t="shared" si="263"/>
        <v>-3308.5999999999985</v>
      </c>
      <c r="CB37" s="36">
        <f t="shared" si="263"/>
        <v>-3350.5999999999949</v>
      </c>
      <c r="CC37" s="36">
        <f t="shared" si="263"/>
        <v>-2714.4000000000015</v>
      </c>
      <c r="CD37" s="36">
        <f t="shared" si="263"/>
        <v>-1933.2000000000007</v>
      </c>
      <c r="CE37" s="36">
        <f t="shared" si="263"/>
        <v>-1731</v>
      </c>
      <c r="CF37" s="36">
        <f t="shared" si="263"/>
        <v>-0.7999999999992724</v>
      </c>
      <c r="CG37" s="36">
        <f t="shared" si="263"/>
        <v>1530.5999999999985</v>
      </c>
      <c r="CH37" s="36">
        <f t="shared" si="263"/>
        <v>3050.7999999999993</v>
      </c>
      <c r="CI37" s="36">
        <f t="shared" si="263"/>
        <v>5168.7999999999993</v>
      </c>
      <c r="CJ37" s="36">
        <f t="shared" si="263"/>
        <v>5937</v>
      </c>
      <c r="CK37" s="36">
        <f t="shared" si="263"/>
        <v>7006.2000000000007</v>
      </c>
      <c r="CL37" s="36">
        <f t="shared" si="263"/>
        <v>7091.4</v>
      </c>
      <c r="CM37" s="36">
        <f t="shared" si="263"/>
        <v>6039.6</v>
      </c>
      <c r="CN37" s="36">
        <f t="shared" si="263"/>
        <v>5321.7999999999993</v>
      </c>
      <c r="CO37" s="36">
        <f t="shared" si="263"/>
        <v>3831.4000000000015</v>
      </c>
      <c r="CP37" s="36">
        <f t="shared" si="263"/>
        <v>2396.4000000000015</v>
      </c>
      <c r="CQ37" s="36">
        <f t="shared" si="263"/>
        <v>1844.7999999999993</v>
      </c>
      <c r="CR37" s="36">
        <f t="shared" si="263"/>
        <v>1807.2000000000007</v>
      </c>
      <c r="CS37" s="36">
        <f t="shared" si="263"/>
        <v>2272.5999999999985</v>
      </c>
      <c r="CT37" s="36">
        <f t="shared" si="263"/>
        <v>1842.2000000000007</v>
      </c>
      <c r="CU37" s="36">
        <f t="shared" si="263"/>
        <v>465.60000000000036</v>
      </c>
      <c r="CV37" s="36">
        <f t="shared" si="263"/>
        <v>-73.399999999999636</v>
      </c>
      <c r="CW37" s="36">
        <f t="shared" si="263"/>
        <v>-2153.3999999999996</v>
      </c>
      <c r="CX37" s="36">
        <f t="shared" si="263"/>
        <v>-2838.7999999999993</v>
      </c>
      <c r="CY37" s="36">
        <f t="shared" si="263"/>
        <v>-3219.4000000000015</v>
      </c>
      <c r="CZ37" s="36">
        <f t="shared" si="263"/>
        <v>-3606.4000000000015</v>
      </c>
      <c r="DA37" s="36">
        <f t="shared" si="263"/>
        <v>-4174</v>
      </c>
      <c r="DB37" s="36">
        <f t="shared" si="263"/>
        <v>-3149.2000000000007</v>
      </c>
      <c r="DC37" s="36">
        <f t="shared" si="263"/>
        <v>-2498.2000000000007</v>
      </c>
      <c r="DD37" s="36">
        <f t="shared" si="263"/>
        <v>-5855.5999999999985</v>
      </c>
      <c r="DE37" s="36">
        <f t="shared" si="263"/>
        <v>-5895.2000000000007</v>
      </c>
      <c r="DF37" s="36">
        <f t="shared" si="263"/>
        <v>-6867.4000000000015</v>
      </c>
      <c r="DG37" s="36">
        <f t="shared" si="263"/>
        <v>-5734.6</v>
      </c>
      <c r="DH37" s="36">
        <f t="shared" si="263"/>
        <v>-3496.6000000000004</v>
      </c>
      <c r="DI37" s="36">
        <f t="shared" si="263"/>
        <v>-3378.2000000000007</v>
      </c>
      <c r="DJ37" s="36">
        <f t="shared" si="263"/>
        <v>-2262.3999999999996</v>
      </c>
      <c r="DK37" s="36">
        <f t="shared" si="263"/>
        <v>-890.40000000000327</v>
      </c>
      <c r="DL37" s="36">
        <f t="shared" si="263"/>
        <v>-1040.4000000000015</v>
      </c>
      <c r="DM37" s="36">
        <f t="shared" si="263"/>
        <v>-838.79999999999927</v>
      </c>
      <c r="DN37" s="36">
        <f t="shared" si="263"/>
        <v>862.20000000000073</v>
      </c>
      <c r="DO37" s="36">
        <f t="shared" si="263"/>
        <v>1740.7999999999993</v>
      </c>
      <c r="DP37" s="36">
        <f t="shared" si="263"/>
        <v>1987.7999999999993</v>
      </c>
      <c r="DQ37" s="36">
        <f t="shared" si="263"/>
        <v>3297</v>
      </c>
      <c r="DR37" s="36">
        <f t="shared" si="263"/>
        <v>6940.7999999999993</v>
      </c>
      <c r="DS37" s="36">
        <f t="shared" si="263"/>
        <v>7279.4</v>
      </c>
      <c r="DT37" s="36">
        <f t="shared" si="263"/>
        <v>5285.4</v>
      </c>
      <c r="DU37" s="36">
        <f t="shared" si="263"/>
        <v>5251.2000000000007</v>
      </c>
      <c r="DV37" s="36">
        <f t="shared" si="263"/>
        <v>5507</v>
      </c>
      <c r="DW37" s="36">
        <f t="shared" si="263"/>
        <v>3869.2000000000007</v>
      </c>
      <c r="DX37" s="36">
        <f t="shared" ref="DX37:ED37" si="264">DX35-AVERAGE(BP35,CB35,CN35,CZ35,DL35)</f>
        <v>3557.4000000000015</v>
      </c>
      <c r="DY37" s="36">
        <f t="shared" si="264"/>
        <v>3381.2000000000007</v>
      </c>
      <c r="DZ37" s="36">
        <f t="shared" si="264"/>
        <v>2550.2000000000007</v>
      </c>
      <c r="EA37" s="36">
        <f t="shared" si="264"/>
        <v>1378.7999999999993</v>
      </c>
      <c r="EB37" s="36">
        <f t="shared" si="264"/>
        <v>3004.4000000000015</v>
      </c>
      <c r="EC37" s="36">
        <f t="shared" si="264"/>
        <v>4849.2000000000007</v>
      </c>
      <c r="ED37" s="36">
        <f t="shared" si="264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265">EH35-AVERAGE(BZ35,CL35,CX35,DJ35,DV35)</f>
        <v>3081.7999999999993</v>
      </c>
      <c r="EI37" s="36">
        <f t="shared" si="265"/>
        <v>3158.7999999999993</v>
      </c>
      <c r="EJ37" s="36">
        <f t="shared" si="265"/>
        <v>5449.5999999999985</v>
      </c>
      <c r="EK37" s="36">
        <f t="shared" si="265"/>
        <v>5899.4000000000015</v>
      </c>
      <c r="EL37" s="36">
        <f t="shared" si="265"/>
        <v>3753.7999999999993</v>
      </c>
      <c r="EM37" s="157">
        <f t="shared" si="265"/>
        <v>2198</v>
      </c>
      <c r="EN37" s="157">
        <f t="shared" si="265"/>
        <v>1768.2000000000007</v>
      </c>
      <c r="EO37" s="157">
        <f t="shared" si="265"/>
        <v>1279.5999999999985</v>
      </c>
      <c r="EP37" s="176">
        <f t="shared" si="265"/>
        <v>-80.599999999998545</v>
      </c>
      <c r="EQ37" s="176">
        <f t="shared" si="265"/>
        <v>-1055.4000000000015</v>
      </c>
      <c r="ER37" s="186">
        <f t="shared" si="265"/>
        <v>-226.20000000000073</v>
      </c>
      <c r="ES37" s="186">
        <f t="shared" si="265"/>
        <v>-1797.7999999999993</v>
      </c>
      <c r="ET37" s="186">
        <f t="shared" si="265"/>
        <v>-3141.3999999999996</v>
      </c>
      <c r="EU37" s="186">
        <f t="shared" si="265"/>
        <v>-3346.2000000000007</v>
      </c>
      <c r="EV37" s="186">
        <f t="shared" si="265"/>
        <v>-3496</v>
      </c>
      <c r="EW37" s="198">
        <f t="shared" si="265"/>
        <v>-2883.4000000000015</v>
      </c>
      <c r="EX37" s="198">
        <f t="shared" si="265"/>
        <v>-2655.7999999999993</v>
      </c>
      <c r="EY37" s="198">
        <f t="shared" si="265"/>
        <v>-1602.5999999999985</v>
      </c>
      <c r="EZ37" s="198">
        <f t="shared" si="265"/>
        <v>77.599999999998545</v>
      </c>
      <c r="FA37" s="211">
        <f t="shared" si="265"/>
        <v>-1384.2000000000007</v>
      </c>
      <c r="FB37" s="211">
        <f t="shared" si="265"/>
        <v>-1713.5999999999985</v>
      </c>
      <c r="FC37" s="221">
        <f t="shared" si="265"/>
        <v>-3099.4000000000015</v>
      </c>
      <c r="FD37" s="221">
        <f t="shared" si="265"/>
        <v>-2923.7999999999993</v>
      </c>
      <c r="FE37" s="233">
        <f t="shared" si="265"/>
        <v>-2281.6000000000004</v>
      </c>
      <c r="FF37" s="233">
        <f t="shared" si="265"/>
        <v>-3674.3999999999996</v>
      </c>
      <c r="FG37" s="233">
        <f t="shared" si="265"/>
        <v>-2827.2000000000007</v>
      </c>
      <c r="FH37" s="233">
        <f t="shared" si="265"/>
        <v>-2374.7999999999993</v>
      </c>
      <c r="FI37" s="233">
        <f t="shared" si="265"/>
        <v>-2106.7999999999993</v>
      </c>
      <c r="FJ37" s="233">
        <f t="shared" si="265"/>
        <v>-1117.2000000000007</v>
      </c>
      <c r="FK37" s="36">
        <f t="shared" si="265"/>
        <v>383.79999999999927</v>
      </c>
      <c r="FL37" s="36">
        <f t="shared" si="265"/>
        <v>627.20000000000073</v>
      </c>
      <c r="FM37" s="36">
        <f t="shared" si="265"/>
        <v>-1026.7999999999993</v>
      </c>
      <c r="FN37" s="36">
        <f t="shared" ref="FN37:GI37" si="266">FN35-AVERAGE(DF35,DR35,ED35,EP35,FB35)</f>
        <v>-618.79999999999927</v>
      </c>
      <c r="FO37" s="36">
        <f t="shared" ref="FO37:FZ37" si="267">FO35-AVERAGE(DG35,DS35,EE35,EQ35,FC35)</f>
        <v>235.79999999999927</v>
      </c>
      <c r="FP37" s="36">
        <f t="shared" si="266"/>
        <v>-1811.7999999999993</v>
      </c>
      <c r="FQ37" s="233">
        <f t="shared" si="266"/>
        <v>-2451.3999999999996</v>
      </c>
      <c r="FR37" s="36">
        <f t="shared" si="266"/>
        <v>-1907.6000000000004</v>
      </c>
      <c r="FS37" s="36">
        <f t="shared" si="266"/>
        <v>-977.79999999999927</v>
      </c>
      <c r="FT37" s="36">
        <f t="shared" si="266"/>
        <v>-525.20000000000073</v>
      </c>
      <c r="FU37" s="36">
        <f t="shared" si="266"/>
        <v>-761.79999999999927</v>
      </c>
      <c r="FV37" s="36">
        <f t="shared" si="266"/>
        <v>-658.20000000000073</v>
      </c>
      <c r="FW37" s="36">
        <f t="shared" si="266"/>
        <v>85.200000000000728</v>
      </c>
      <c r="FX37" s="36">
        <f t="shared" si="266"/>
        <v>-1248.2000000000007</v>
      </c>
      <c r="FY37" s="257">
        <f t="shared" si="266"/>
        <v>-4468.8000000000029</v>
      </c>
      <c r="FZ37" s="281">
        <f t="shared" si="267"/>
        <v>-2640.4000000000015</v>
      </c>
      <c r="GA37" s="281">
        <f t="shared" si="266"/>
        <v>-692.13291394919725</v>
      </c>
      <c r="GB37" s="281">
        <f t="shared" si="266"/>
        <v>453.19602922197737</v>
      </c>
      <c r="GC37" s="281">
        <f t="shared" si="266"/>
        <v>714.5303957275064</v>
      </c>
      <c r="GD37" s="281">
        <f t="shared" si="266"/>
        <v>732.06512284983</v>
      </c>
      <c r="GE37" s="281">
        <f t="shared" si="266"/>
        <v>326.29124179895007</v>
      </c>
      <c r="GF37" s="281">
        <f t="shared" si="266"/>
        <v>-757.58403732669467</v>
      </c>
      <c r="GG37" s="281">
        <f t="shared" si="266"/>
        <v>-859.36107100115987</v>
      </c>
      <c r="GH37" s="281">
        <f t="shared" si="266"/>
        <v>-917.70590991319114</v>
      </c>
      <c r="GI37" s="281">
        <f t="shared" si="266"/>
        <v>-1712.1076678699283</v>
      </c>
      <c r="GJ37" s="281">
        <f t="shared" ref="GJ37:GL37" si="268">GJ35-AVERAGE(EB35,EN35,EZ35,FL35,FX35)</f>
        <v>-2317.5216185971731</v>
      </c>
      <c r="GK37" s="281">
        <f t="shared" ref="GK37" si="269">GK35-AVERAGE(EC35,EO35,FA35,FM35,FY35)</f>
        <v>-1952.0952430275611</v>
      </c>
      <c r="GL37" s="281">
        <f t="shared" si="268"/>
        <v>-1366.0929057364119</v>
      </c>
    </row>
    <row r="38" spans="1:194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270">BK35-MIN($C35:$ED35)</f>
        <v>5697</v>
      </c>
      <c r="BL38" s="36">
        <f t="shared" si="270"/>
        <v>1834</v>
      </c>
      <c r="BM38" s="36">
        <f t="shared" si="270"/>
        <v>1662</v>
      </c>
      <c r="BN38" s="36">
        <f t="shared" si="270"/>
        <v>5184</v>
      </c>
      <c r="BO38" s="36">
        <f t="shared" si="270"/>
        <v>8894</v>
      </c>
      <c r="BP38" s="36">
        <f t="shared" si="270"/>
        <v>11653</v>
      </c>
      <c r="BQ38" s="36">
        <f t="shared" si="270"/>
        <v>14083</v>
      </c>
      <c r="BR38" s="36">
        <f t="shared" si="270"/>
        <v>16274</v>
      </c>
      <c r="BS38" s="36">
        <f t="shared" si="270"/>
        <v>17648</v>
      </c>
      <c r="BT38" s="36">
        <f t="shared" si="270"/>
        <v>18284</v>
      </c>
      <c r="BU38" s="36">
        <f t="shared" si="270"/>
        <v>18336</v>
      </c>
      <c r="BV38" s="36">
        <f t="shared" si="270"/>
        <v>12175</v>
      </c>
      <c r="BW38" s="36">
        <f t="shared" si="270"/>
        <v>6181</v>
      </c>
      <c r="BX38" s="36">
        <f t="shared" si="270"/>
        <v>1089</v>
      </c>
      <c r="BY38" s="36">
        <f t="shared" si="270"/>
        <v>579</v>
      </c>
      <c r="BZ38" s="36">
        <f t="shared" si="270"/>
        <v>1855</v>
      </c>
      <c r="CA38" s="36">
        <f t="shared" si="270"/>
        <v>4852</v>
      </c>
      <c r="CB38" s="36">
        <f t="shared" si="270"/>
        <v>8122.0000000000036</v>
      </c>
      <c r="CC38" s="36">
        <f t="shared" si="270"/>
        <v>11907</v>
      </c>
      <c r="CD38" s="36">
        <f t="shared" si="270"/>
        <v>14708</v>
      </c>
      <c r="CE38" s="36">
        <f t="shared" si="270"/>
        <v>16240</v>
      </c>
      <c r="CF38" s="36">
        <f t="shared" si="270"/>
        <v>16964</v>
      </c>
      <c r="CG38" s="36">
        <f t="shared" si="270"/>
        <v>16783</v>
      </c>
      <c r="CH38" s="36">
        <f t="shared" si="270"/>
        <v>14710</v>
      </c>
      <c r="CI38" s="36">
        <f t="shared" si="270"/>
        <v>11323</v>
      </c>
      <c r="CJ38" s="36">
        <f t="shared" si="270"/>
        <v>7852</v>
      </c>
      <c r="CK38" s="36">
        <f t="shared" si="270"/>
        <v>8600</v>
      </c>
      <c r="CL38" s="36">
        <f t="shared" si="270"/>
        <v>10706</v>
      </c>
      <c r="CM38" s="36">
        <f t="shared" si="270"/>
        <v>13314</v>
      </c>
      <c r="CN38" s="36">
        <f t="shared" si="270"/>
        <v>15975</v>
      </c>
      <c r="CO38" s="36">
        <f t="shared" si="270"/>
        <v>17912</v>
      </c>
      <c r="CP38" s="36">
        <f t="shared" si="270"/>
        <v>18594</v>
      </c>
      <c r="CQ38" s="36">
        <f t="shared" ref="CQ38:DV38" si="271">CQ35-MIN($C35:$ED35)</f>
        <v>19478</v>
      </c>
      <c r="CR38" s="36">
        <f t="shared" si="271"/>
        <v>18826</v>
      </c>
      <c r="CS38" s="36">
        <f t="shared" si="271"/>
        <v>17683</v>
      </c>
      <c r="CT38" s="36">
        <f t="shared" si="271"/>
        <v>13596</v>
      </c>
      <c r="CU38" s="36">
        <f t="shared" si="271"/>
        <v>7171</v>
      </c>
      <c r="CV38" s="36">
        <f t="shared" si="271"/>
        <v>3091</v>
      </c>
      <c r="CW38" s="57">
        <f t="shared" si="271"/>
        <v>1127</v>
      </c>
      <c r="CX38" s="36">
        <f t="shared" si="271"/>
        <v>2598</v>
      </c>
      <c r="CY38" s="36">
        <f t="shared" si="271"/>
        <v>5696</v>
      </c>
      <c r="CZ38" s="36">
        <f t="shared" si="271"/>
        <v>8608</v>
      </c>
      <c r="DA38" s="36">
        <f t="shared" si="271"/>
        <v>11113</v>
      </c>
      <c r="DB38" s="36">
        <f t="shared" si="271"/>
        <v>14036</v>
      </c>
      <c r="DC38" s="36">
        <f t="shared" si="271"/>
        <v>16024</v>
      </c>
      <c r="DD38" s="36">
        <f t="shared" si="271"/>
        <v>11951</v>
      </c>
      <c r="DE38" s="36">
        <f t="shared" si="271"/>
        <v>10405</v>
      </c>
      <c r="DF38" s="36">
        <f t="shared" si="271"/>
        <v>5410</v>
      </c>
      <c r="DG38" s="36">
        <f t="shared" si="271"/>
        <v>1401</v>
      </c>
      <c r="DH38" s="36">
        <f t="shared" si="271"/>
        <v>222</v>
      </c>
      <c r="DI38" s="57">
        <f t="shared" si="271"/>
        <v>16</v>
      </c>
      <c r="DJ38" s="36">
        <f t="shared" si="271"/>
        <v>3197</v>
      </c>
      <c r="DK38" s="36">
        <f t="shared" si="271"/>
        <v>7902.9999999999982</v>
      </c>
      <c r="DL38" s="36">
        <f t="shared" si="271"/>
        <v>11015</v>
      </c>
      <c r="DM38" s="36">
        <f t="shared" si="271"/>
        <v>14264</v>
      </c>
      <c r="DN38" s="36">
        <f t="shared" si="271"/>
        <v>18042</v>
      </c>
      <c r="DO38" s="36">
        <f t="shared" si="271"/>
        <v>20251</v>
      </c>
      <c r="DP38" s="36">
        <f t="shared" si="271"/>
        <v>19328</v>
      </c>
      <c r="DQ38" s="36">
        <f t="shared" si="271"/>
        <v>19042</v>
      </c>
      <c r="DR38" s="36">
        <f t="shared" si="271"/>
        <v>18309</v>
      </c>
      <c r="DS38" s="36">
        <f t="shared" si="271"/>
        <v>13634</v>
      </c>
      <c r="DT38" s="36">
        <f t="shared" si="271"/>
        <v>8103</v>
      </c>
      <c r="DU38" s="36">
        <f t="shared" si="271"/>
        <v>7648</v>
      </c>
      <c r="DV38" s="36">
        <f t="shared" si="271"/>
        <v>10215</v>
      </c>
      <c r="DW38" s="36">
        <f t="shared" ref="DW38:ED38" si="272">DW35-MIN($C35:$ED35)</f>
        <v>12001</v>
      </c>
      <c r="DX38" s="36">
        <f t="shared" si="272"/>
        <v>14632</v>
      </c>
      <c r="DY38" s="36">
        <f t="shared" si="272"/>
        <v>17237</v>
      </c>
      <c r="DZ38" s="129">
        <f>DZ35-MIN($C35:$ED35)</f>
        <v>18881</v>
      </c>
      <c r="EA38" s="129">
        <f t="shared" si="272"/>
        <v>19307</v>
      </c>
      <c r="EB38" s="129">
        <f t="shared" si="272"/>
        <v>20075</v>
      </c>
      <c r="EC38" s="129">
        <f t="shared" si="272"/>
        <v>21299</v>
      </c>
      <c r="ED38" s="129">
        <f t="shared" si="272"/>
        <v>16928</v>
      </c>
      <c r="EE38" s="129">
        <f t="shared" ref="EE38:FF38" si="273">EE35-MIN($C35:$ED35)</f>
        <v>10888</v>
      </c>
      <c r="EF38" s="129">
        <f t="shared" si="273"/>
        <v>7963</v>
      </c>
      <c r="EG38" s="129">
        <f t="shared" si="273"/>
        <v>7368</v>
      </c>
      <c r="EH38" s="129">
        <f t="shared" si="273"/>
        <v>8796</v>
      </c>
      <c r="EI38" s="129">
        <f t="shared" si="273"/>
        <v>11912</v>
      </c>
      <c r="EJ38" s="129">
        <f t="shared" si="273"/>
        <v>17120</v>
      </c>
      <c r="EK38" s="129">
        <f t="shared" si="273"/>
        <v>20386</v>
      </c>
      <c r="EL38" s="129">
        <f t="shared" si="273"/>
        <v>20606</v>
      </c>
      <c r="EM38" s="157">
        <f t="shared" si="273"/>
        <v>20458</v>
      </c>
      <c r="EN38" s="157">
        <f t="shared" si="273"/>
        <v>19197</v>
      </c>
      <c r="EO38" s="157">
        <f t="shared" si="273"/>
        <v>18322</v>
      </c>
      <c r="EP38" s="176">
        <f t="shared" si="273"/>
        <v>13710</v>
      </c>
      <c r="EQ38" s="176">
        <f t="shared" si="273"/>
        <v>7828</v>
      </c>
      <c r="ER38" s="186">
        <f t="shared" si="273"/>
        <v>5220</v>
      </c>
      <c r="ES38" s="186">
        <f t="shared" si="273"/>
        <v>3154</v>
      </c>
      <c r="ET38" s="186">
        <f t="shared" si="273"/>
        <v>3961</v>
      </c>
      <c r="EU38" s="186">
        <f t="shared" si="273"/>
        <v>6819</v>
      </c>
      <c r="EV38" s="186">
        <f t="shared" si="273"/>
        <v>9974</v>
      </c>
      <c r="EW38" s="198">
        <f t="shared" si="273"/>
        <v>13299</v>
      </c>
      <c r="EX38" s="198">
        <f t="shared" si="273"/>
        <v>15376</v>
      </c>
      <c r="EY38" s="198">
        <f t="shared" si="273"/>
        <v>17501</v>
      </c>
      <c r="EZ38" s="198">
        <f t="shared" si="273"/>
        <v>17953</v>
      </c>
      <c r="FA38" s="211">
        <f t="shared" si="273"/>
        <v>15966</v>
      </c>
      <c r="FB38" s="211">
        <f t="shared" si="273"/>
        <v>11877</v>
      </c>
      <c r="FC38" s="221">
        <f t="shared" si="273"/>
        <v>5085</v>
      </c>
      <c r="FD38" s="221">
        <f t="shared" si="273"/>
        <v>1996</v>
      </c>
      <c r="FE38" s="233">
        <f t="shared" si="273"/>
        <v>1581</v>
      </c>
      <c r="FF38" s="233">
        <f t="shared" si="273"/>
        <v>2079</v>
      </c>
      <c r="FG38" s="233">
        <f t="shared" ref="FG38:FH38" si="274">FG35-MIN($C35:$ED35)</f>
        <v>6039</v>
      </c>
      <c r="FH38" s="233">
        <f t="shared" si="274"/>
        <v>9895</v>
      </c>
      <c r="FI38" s="233">
        <f t="shared" ref="FI38:FJ38" si="275">FI35-MIN($C35:$ED35)</f>
        <v>13153</v>
      </c>
      <c r="FJ38" s="233">
        <f t="shared" si="275"/>
        <v>16271</v>
      </c>
      <c r="FK38" s="36">
        <f t="shared" ref="FK38" si="276">FK35-MIN($C35:$ED35)</f>
        <v>19092</v>
      </c>
      <c r="FL38" s="36">
        <f t="shared" ref="FL38:FN38" si="277">FL35-MIN($C35:$ED35)</f>
        <v>18328</v>
      </c>
      <c r="FM38" s="36">
        <f t="shared" si="277"/>
        <v>15980</v>
      </c>
      <c r="FN38" s="36">
        <f t="shared" si="277"/>
        <v>12628</v>
      </c>
      <c r="FO38" s="36">
        <f t="shared" ref="FO38:FP38" si="278">FO35-MIN($C35:$ED35)</f>
        <v>8003</v>
      </c>
      <c r="FP38" s="36">
        <f t="shared" si="278"/>
        <v>2889</v>
      </c>
      <c r="FQ38" s="233">
        <f t="shared" ref="FQ38:FR38" si="279">FQ35-MIN($C35:$ED35)</f>
        <v>1502</v>
      </c>
      <c r="FR38" s="36">
        <f t="shared" si="279"/>
        <v>3742</v>
      </c>
      <c r="FS38" s="36">
        <f t="shared" ref="FS38:FT38" si="280">FS35-MIN($C35:$ED35)</f>
        <v>7957</v>
      </c>
      <c r="FT38" s="36">
        <f t="shared" si="280"/>
        <v>12002</v>
      </c>
      <c r="FU38" s="36">
        <f t="shared" ref="FU38:FV38" si="281">FU35-MIN($C35:$ED35)</f>
        <v>14906</v>
      </c>
      <c r="FV38" s="36">
        <f t="shared" si="281"/>
        <v>17177</v>
      </c>
      <c r="FW38" s="36">
        <f t="shared" ref="FW38:FX38" si="282">FW35-MIN($C35:$ED35)</f>
        <v>19407</v>
      </c>
      <c r="FX38" s="36">
        <f t="shared" si="282"/>
        <v>17728</v>
      </c>
      <c r="FY38" s="257">
        <f t="shared" ref="FY38:GA38" si="283">FY35-MIN($C35:$ED35)</f>
        <v>13652.999999999996</v>
      </c>
      <c r="FZ38" s="281">
        <f t="shared" ref="FZ38" si="284">FZ35-MIN($C35:$ED35)</f>
        <v>12050</v>
      </c>
      <c r="GA38" s="281">
        <f t="shared" si="283"/>
        <v>8395.4670860508013</v>
      </c>
      <c r="GB38" s="281">
        <f t="shared" ref="GB38:GC38" si="285">GB35-MIN($C35:$ED35)</f>
        <v>5687.3960292219781</v>
      </c>
      <c r="GC38" s="281">
        <f t="shared" si="285"/>
        <v>4965.1303957275068</v>
      </c>
      <c r="GD38" s="281">
        <f t="shared" ref="GD38:GE38" si="286">GD35-MIN($C35:$ED35)</f>
        <v>6490.6651228498304</v>
      </c>
      <c r="GE38" s="281">
        <f t="shared" si="286"/>
        <v>9271.8912417989486</v>
      </c>
      <c r="GF38" s="281">
        <f t="shared" ref="GF38" si="287">GF35-MIN($C35:$ED35)</f>
        <v>11967.015962673304</v>
      </c>
      <c r="GG38" s="281">
        <f t="shared" ref="GG38:GH38" si="288">GG35-MIN($C35:$ED35)</f>
        <v>14936.838928998841</v>
      </c>
      <c r="GH38" s="281">
        <f t="shared" si="288"/>
        <v>16744.49409008681</v>
      </c>
      <c r="GI38" s="281">
        <f t="shared" ref="GI38" si="289">GI35-MIN($C35:$ED35)</f>
        <v>17440.892332130072</v>
      </c>
      <c r="GJ38" s="281">
        <f t="shared" ref="GJ38:GK38" si="290">GJ35-MIN($C35:$ED35)</f>
        <v>16338.678381402828</v>
      </c>
      <c r="GK38" s="281">
        <f t="shared" si="290"/>
        <v>15091.904756972439</v>
      </c>
      <c r="GL38" s="281">
        <f t="shared" ref="GL38" si="291">GL35-MIN($C35:$ED35)</f>
        <v>12072.507094263587</v>
      </c>
    </row>
    <row r="39" spans="1:194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292">DG35-DG58</f>
        <v>0</v>
      </c>
      <c r="DH39" s="36">
        <f t="shared" si="292"/>
        <v>0</v>
      </c>
      <c r="DI39" s="36">
        <f t="shared" si="292"/>
        <v>0</v>
      </c>
      <c r="DJ39" s="36">
        <f t="shared" si="292"/>
        <v>0</v>
      </c>
      <c r="DK39" s="36">
        <f t="shared" si="292"/>
        <v>0</v>
      </c>
      <c r="DL39" s="36">
        <f t="shared" si="292"/>
        <v>0</v>
      </c>
      <c r="DM39" s="36">
        <f t="shared" si="292"/>
        <v>0</v>
      </c>
      <c r="DN39" s="38">
        <f t="shared" si="292"/>
        <v>0</v>
      </c>
      <c r="DO39" s="36">
        <f t="shared" si="292"/>
        <v>0</v>
      </c>
      <c r="DP39" s="43">
        <f t="shared" si="292"/>
        <v>0</v>
      </c>
      <c r="DQ39" s="43">
        <f t="shared" si="292"/>
        <v>0</v>
      </c>
      <c r="DR39" s="43">
        <f t="shared" si="292"/>
        <v>0</v>
      </c>
      <c r="DS39" s="43">
        <f>DS35-DS58</f>
        <v>0</v>
      </c>
      <c r="DT39" s="43">
        <f t="shared" ref="DT39:EN39" si="293">DT35-DT58</f>
        <v>0</v>
      </c>
      <c r="DU39" s="43">
        <f t="shared" si="293"/>
        <v>0</v>
      </c>
      <c r="DV39" s="43">
        <f t="shared" si="293"/>
        <v>0</v>
      </c>
      <c r="DW39" s="43">
        <f t="shared" si="293"/>
        <v>0</v>
      </c>
      <c r="DX39" s="43">
        <f t="shared" si="293"/>
        <v>0</v>
      </c>
      <c r="DY39" s="43">
        <f t="shared" si="293"/>
        <v>0</v>
      </c>
      <c r="DZ39" s="132">
        <f>DZ35-DZ58</f>
        <v>0</v>
      </c>
      <c r="EA39" s="132">
        <f t="shared" si="293"/>
        <v>0</v>
      </c>
      <c r="EB39" s="132">
        <f t="shared" si="293"/>
        <v>0</v>
      </c>
      <c r="EC39" s="132">
        <f t="shared" si="293"/>
        <v>0</v>
      </c>
      <c r="ED39" s="132">
        <f t="shared" si="293"/>
        <v>0</v>
      </c>
      <c r="EE39" s="132">
        <f t="shared" si="293"/>
        <v>0</v>
      </c>
      <c r="EF39" s="132">
        <f t="shared" si="293"/>
        <v>0</v>
      </c>
      <c r="EG39" s="132">
        <f t="shared" si="293"/>
        <v>0</v>
      </c>
      <c r="EH39" s="132">
        <f t="shared" si="293"/>
        <v>0</v>
      </c>
      <c r="EI39" s="132">
        <f t="shared" si="293"/>
        <v>0</v>
      </c>
      <c r="EJ39" s="132">
        <f t="shared" si="293"/>
        <v>0</v>
      </c>
      <c r="EK39" s="132">
        <f t="shared" si="293"/>
        <v>0</v>
      </c>
      <c r="EL39" s="132">
        <f t="shared" si="293"/>
        <v>0</v>
      </c>
      <c r="EM39" s="162">
        <f t="shared" si="293"/>
        <v>0</v>
      </c>
      <c r="EN39" s="162">
        <f t="shared" si="293"/>
        <v>0</v>
      </c>
      <c r="EO39" s="162">
        <f t="shared" ref="EO39:FF39" si="294">EO35-EO58</f>
        <v>0</v>
      </c>
      <c r="EP39" s="180">
        <f t="shared" si="294"/>
        <v>0</v>
      </c>
      <c r="EQ39" s="180">
        <f t="shared" si="294"/>
        <v>0</v>
      </c>
      <c r="ER39" s="190">
        <f t="shared" si="294"/>
        <v>0</v>
      </c>
      <c r="ES39" s="190">
        <f t="shared" si="294"/>
        <v>0</v>
      </c>
      <c r="ET39" s="190">
        <f t="shared" si="294"/>
        <v>0</v>
      </c>
      <c r="EU39" s="190">
        <f t="shared" si="294"/>
        <v>0</v>
      </c>
      <c r="EV39" s="190">
        <f t="shared" si="294"/>
        <v>0</v>
      </c>
      <c r="EW39" s="202">
        <f t="shared" si="294"/>
        <v>0</v>
      </c>
      <c r="EX39" s="202">
        <f t="shared" si="294"/>
        <v>0</v>
      </c>
      <c r="EY39" s="202">
        <f t="shared" si="294"/>
        <v>0</v>
      </c>
      <c r="EZ39" s="202">
        <f t="shared" si="294"/>
        <v>0</v>
      </c>
      <c r="FA39" s="215">
        <f t="shared" si="294"/>
        <v>0</v>
      </c>
      <c r="FB39" s="215">
        <f t="shared" si="294"/>
        <v>0</v>
      </c>
      <c r="FC39" s="225">
        <f t="shared" si="294"/>
        <v>0</v>
      </c>
      <c r="FD39" s="225">
        <f t="shared" si="294"/>
        <v>0</v>
      </c>
      <c r="FE39" s="237">
        <f t="shared" si="294"/>
        <v>0</v>
      </c>
      <c r="FF39" s="237">
        <f t="shared" si="294"/>
        <v>0</v>
      </c>
      <c r="FG39" s="237">
        <f t="shared" ref="FG39:FH39" si="295">FG35-FG58</f>
        <v>0</v>
      </c>
      <c r="FH39" s="237">
        <f t="shared" si="295"/>
        <v>0</v>
      </c>
      <c r="FI39" s="237">
        <f t="shared" ref="FI39:FJ39" si="296">FI35-FI58</f>
        <v>0</v>
      </c>
      <c r="FJ39" s="237">
        <f t="shared" si="296"/>
        <v>0</v>
      </c>
      <c r="FK39" s="43">
        <f t="shared" ref="FK39" si="297">FK35-FK58</f>
        <v>0</v>
      </c>
      <c r="FL39" s="43">
        <f t="shared" ref="FL39:FP39" si="298">FL35-FL58</f>
        <v>0</v>
      </c>
      <c r="FM39" s="43">
        <f t="shared" si="298"/>
        <v>0</v>
      </c>
      <c r="FN39" s="43">
        <f t="shared" si="298"/>
        <v>0</v>
      </c>
      <c r="FO39" s="43">
        <f t="shared" si="298"/>
        <v>0</v>
      </c>
      <c r="FP39" s="43">
        <f t="shared" si="298"/>
        <v>0</v>
      </c>
      <c r="FQ39" s="237">
        <f t="shared" ref="FQ39:FR39" si="299">FQ35-FQ58</f>
        <v>0</v>
      </c>
      <c r="FR39" s="43">
        <f t="shared" si="299"/>
        <v>0</v>
      </c>
      <c r="FS39" s="43">
        <f t="shared" ref="FS39:FT39" si="300">FS35-FS58</f>
        <v>0</v>
      </c>
      <c r="FT39" s="43">
        <f t="shared" si="300"/>
        <v>0</v>
      </c>
      <c r="FU39" s="43">
        <f t="shared" ref="FU39:FV39" si="301">FU35-FU58</f>
        <v>0</v>
      </c>
      <c r="FV39" s="43">
        <f t="shared" si="301"/>
        <v>0</v>
      </c>
      <c r="FW39" s="43">
        <f t="shared" ref="FW39:FX39" si="302">FW35-FW58</f>
        <v>0</v>
      </c>
      <c r="FX39" s="43">
        <f t="shared" si="302"/>
        <v>362.00000000000728</v>
      </c>
      <c r="FY39" s="265">
        <f t="shared" ref="FY39:GD39" si="303">FY35-FY58</f>
        <v>0</v>
      </c>
      <c r="FZ39" s="286">
        <f t="shared" si="303"/>
        <v>0</v>
      </c>
      <c r="GA39" s="286">
        <f t="shared" si="303"/>
        <v>2345.1718436071897</v>
      </c>
      <c r="GB39" s="286">
        <f t="shared" si="303"/>
        <v>4575.3405527979812</v>
      </c>
      <c r="GC39" s="286">
        <f t="shared" si="303"/>
        <v>5987.3205411646713</v>
      </c>
      <c r="GD39" s="286">
        <f t="shared" si="303"/>
        <v>7237.1914589229873</v>
      </c>
      <c r="GE39" s="286">
        <f t="shared" ref="GE39:GI39" si="304">GE35-GE58</f>
        <v>8455.2944329636921</v>
      </c>
      <c r="GF39" s="286">
        <f t="shared" si="304"/>
        <v>9584.2273705539828</v>
      </c>
      <c r="GG39" s="286">
        <f t="shared" si="304"/>
        <v>10725.738804030896</v>
      </c>
      <c r="GH39" s="286">
        <f t="shared" si="304"/>
        <v>11632.129635609152</v>
      </c>
      <c r="GI39" s="286">
        <f t="shared" si="304"/>
        <v>11638.987588855563</v>
      </c>
      <c r="GJ39" s="286">
        <f t="shared" ref="GJ39:GL39" si="305">GJ35-GJ58</f>
        <v>11201.730910136852</v>
      </c>
      <c r="GK39" s="286">
        <f t="shared" si="305"/>
        <v>10922.241529268569</v>
      </c>
      <c r="GL39" s="286">
        <f t="shared" si="305"/>
        <v>20496.507094263587</v>
      </c>
    </row>
    <row r="40" spans="1:194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63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</row>
    <row r="41" spans="1:194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306">DQ35*1000/DQ20</f>
        <v>67.534318054070837</v>
      </c>
      <c r="DR41" s="42">
        <f t="shared" si="306"/>
        <v>56.693663398118623</v>
      </c>
      <c r="DS41" s="42">
        <f t="shared" si="306"/>
        <v>45.736982062779333</v>
      </c>
      <c r="DT41" s="42">
        <f t="shared" si="306"/>
        <v>36.378539340426286</v>
      </c>
      <c r="DU41" s="42">
        <f t="shared" si="306"/>
        <v>51.099724985630139</v>
      </c>
      <c r="DV41" s="42">
        <f t="shared" si="306"/>
        <v>85.627980814865879</v>
      </c>
      <c r="DW41" s="42">
        <f t="shared" si="306"/>
        <v>114.26126221019895</v>
      </c>
      <c r="DX41" s="42">
        <f t="shared" si="306"/>
        <v>129.39366817575075</v>
      </c>
      <c r="DY41" s="42">
        <f t="shared" si="306"/>
        <v>133.45967766080625</v>
      </c>
      <c r="DZ41" s="134">
        <f t="shared" si="306"/>
        <v>125.24202813939119</v>
      </c>
      <c r="EA41" s="134">
        <f t="shared" si="306"/>
        <v>115.62122769640747</v>
      </c>
      <c r="EB41" s="134">
        <f t="shared" si="306"/>
        <v>91.15577550146233</v>
      </c>
      <c r="EC41" s="134">
        <f t="shared" si="306"/>
        <v>82.783416436111722</v>
      </c>
      <c r="ED41" s="134">
        <f t="shared" si="306"/>
        <v>57.495970605217181</v>
      </c>
      <c r="EE41" s="134">
        <f t="shared" ref="EE41:FF41" si="307">EE35*1000/EE20</f>
        <v>39.098690489798166</v>
      </c>
      <c r="EF41" s="134">
        <f t="shared" si="307"/>
        <v>35.510420126922398</v>
      </c>
      <c r="EG41" s="134">
        <f t="shared" si="307"/>
        <v>49.311585722005162</v>
      </c>
      <c r="EH41" s="134">
        <f t="shared" si="307"/>
        <v>75.505419189325764</v>
      </c>
      <c r="EI41" s="134">
        <f t="shared" si="307"/>
        <v>105.09725613193203</v>
      </c>
      <c r="EJ41" s="134">
        <f t="shared" si="307"/>
        <v>134.08495708949121</v>
      </c>
      <c r="EK41" s="134">
        <f t="shared" si="307"/>
        <v>140.562920402267</v>
      </c>
      <c r="EL41" s="134">
        <f t="shared" si="307"/>
        <v>122.05320459185567</v>
      </c>
      <c r="EM41" s="134">
        <f t="shared" si="307"/>
        <v>107.46439984715796</v>
      </c>
      <c r="EN41" s="134">
        <f t="shared" si="307"/>
        <v>79.208143199562045</v>
      </c>
      <c r="EO41" s="134">
        <f t="shared" si="307"/>
        <v>68.657331778049056</v>
      </c>
      <c r="EP41" s="134">
        <f t="shared" si="307"/>
        <v>47.975604372623842</v>
      </c>
      <c r="EQ41" s="134">
        <f t="shared" si="307"/>
        <v>32.933587498775388</v>
      </c>
      <c r="ER41" s="134">
        <f t="shared" si="307"/>
        <v>29.60540406459452</v>
      </c>
      <c r="ES41" s="134">
        <f t="shared" si="307"/>
        <v>35.668062124688959</v>
      </c>
      <c r="ET41" s="134">
        <f t="shared" si="307"/>
        <v>53.778514053898064</v>
      </c>
      <c r="EU41" s="134">
        <f t="shared" si="307"/>
        <v>79.411893724549174</v>
      </c>
      <c r="EV41" s="134">
        <f t="shared" si="307"/>
        <v>98.685445900413356</v>
      </c>
      <c r="EW41" s="134">
        <f t="shared" si="307"/>
        <v>116.8521128238508</v>
      </c>
      <c r="EX41" s="134">
        <f t="shared" si="307"/>
        <v>108.58290234183093</v>
      </c>
      <c r="EY41" s="134">
        <f t="shared" si="307"/>
        <v>105.20966625792731</v>
      </c>
      <c r="EZ41" s="134">
        <f t="shared" si="307"/>
        <v>74.829618779687834</v>
      </c>
      <c r="FA41" s="134">
        <f t="shared" si="307"/>
        <v>61.298896818931098</v>
      </c>
      <c r="FB41" s="134">
        <f t="shared" si="307"/>
        <v>46.120496977535304</v>
      </c>
      <c r="FC41" s="134">
        <f t="shared" si="307"/>
        <v>25.650991688535047</v>
      </c>
      <c r="FD41" s="134">
        <f t="shared" si="307"/>
        <v>23.682668894443815</v>
      </c>
      <c r="FE41" s="134">
        <f t="shared" si="307"/>
        <v>30.600697417401943</v>
      </c>
      <c r="FF41" s="134">
        <f t="shared" si="307"/>
        <v>36.324992318880582</v>
      </c>
      <c r="FG41" s="134">
        <f t="shared" ref="FG41:FH41" si="308">FG35*1000/FG20</f>
        <v>77.537391323713422</v>
      </c>
      <c r="FH41" s="134">
        <f t="shared" si="308"/>
        <v>74.022609031739435</v>
      </c>
      <c r="FI41" s="134">
        <f t="shared" ref="FI41:FJ41" si="309">FI35*1000/FI20</f>
        <v>107.74424065059959</v>
      </c>
      <c r="FJ41" s="134">
        <f t="shared" si="309"/>
        <v>105.741070418899</v>
      </c>
      <c r="FK41" s="272">
        <f t="shared" ref="FK41" si="310">FK35*1000/FK20</f>
        <v>108.3049831560355</v>
      </c>
      <c r="FL41" s="272">
        <f t="shared" ref="FL41:FN41" si="311">FL35*1000/FL20</f>
        <v>77.20258943886094</v>
      </c>
      <c r="FM41" s="272">
        <f t="shared" si="311"/>
        <v>61.803902906105094</v>
      </c>
      <c r="FN41" s="272">
        <f t="shared" si="311"/>
        <v>46.452328457732364</v>
      </c>
      <c r="FO41" s="272">
        <f t="shared" ref="FO41:FP41" si="312">FO35*1000/FO20</f>
        <v>32.996384389375962</v>
      </c>
      <c r="FP41" s="272">
        <f t="shared" si="312"/>
        <v>23.162539326591226</v>
      </c>
      <c r="FQ41" s="134">
        <f t="shared" ref="FQ41:FR41" si="313">FQ35*1000/FQ20</f>
        <v>34.20369637675384</v>
      </c>
      <c r="FR41" s="272">
        <f t="shared" si="313"/>
        <v>64.693684118032593</v>
      </c>
      <c r="FS41" s="272">
        <f t="shared" ref="FS41:FT41" si="314">FS35*1000/FS20</f>
        <v>87.366118212402426</v>
      </c>
      <c r="FT41" s="272">
        <f t="shared" si="314"/>
        <v>125.85015645385474</v>
      </c>
      <c r="FU41" s="272">
        <f t="shared" ref="FU41:FV41" si="315">FU35*1000/FU20</f>
        <v>132.18390531126434</v>
      </c>
      <c r="FV41" s="272">
        <f t="shared" si="315"/>
        <v>109.67979259004865</v>
      </c>
      <c r="FW41" s="272">
        <f t="shared" ref="FW41:FX41" si="316">FW35*1000/FW20</f>
        <v>116.75162940103189</v>
      </c>
      <c r="FX41" s="272">
        <f t="shared" si="316"/>
        <v>82.069984521112488</v>
      </c>
      <c r="FY41" s="264">
        <f t="shared" ref="FY41:GA41" si="317">FY35*1000/FY20</f>
        <v>64.486325655192417</v>
      </c>
      <c r="FZ41" s="288">
        <f t="shared" ref="FZ41" si="318">FZ35*1000/FZ20</f>
        <v>53.217129965943343</v>
      </c>
      <c r="GA41" s="288">
        <f t="shared" si="317"/>
        <v>41.385083079691213</v>
      </c>
      <c r="GB41" s="288">
        <f t="shared" ref="GB41:GC41" si="319">GB35*1000/GB20</f>
        <v>37.138407739139794</v>
      </c>
      <c r="GC41" s="288">
        <f t="shared" si="319"/>
        <v>50.36884961973324</v>
      </c>
      <c r="GD41" s="288">
        <f t="shared" ref="GD41:GE41" si="320">GD35*1000/GD20</f>
        <v>78.588179708639544</v>
      </c>
      <c r="GE41" s="288">
        <f t="shared" si="320"/>
        <v>111.72266919731852</v>
      </c>
      <c r="GF41" s="288">
        <f t="shared" ref="GF41" si="321">GF35*1000/GF20</f>
        <v>128.6452523803566</v>
      </c>
      <c r="GG41" s="288">
        <f t="shared" ref="GG41:GH41" si="322">GG35*1000/GG20</f>
        <v>136.62854424610677</v>
      </c>
      <c r="GH41" s="288">
        <f t="shared" si="322"/>
        <v>124.70817538305721</v>
      </c>
      <c r="GI41" s="288">
        <f t="shared" ref="GI41" si="323">GI35*1000/GI20</f>
        <v>111.42024451074361</v>
      </c>
      <c r="GJ41" s="288">
        <f t="shared" ref="GJ41:GK41" si="324">GJ35*1000/GJ20</f>
        <v>80.239808752188722</v>
      </c>
      <c r="GK41" s="288">
        <f t="shared" si="324"/>
        <v>69.295464423380409</v>
      </c>
      <c r="GL41" s="288">
        <f t="shared" ref="GL41" si="325">GL35*1000/GL20</f>
        <v>52.930401469216235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326">O41-C41</f>
        <v>13.967933685629784</v>
      </c>
      <c r="P42" s="43">
        <f t="shared" si="326"/>
        <v>3.9842745285181564</v>
      </c>
      <c r="Q42" s="43">
        <f t="shared" si="326"/>
        <v>9.9348800928121612</v>
      </c>
      <c r="R42" s="43">
        <f t="shared" si="326"/>
        <v>11.623991863755684</v>
      </c>
      <c r="S42" s="43">
        <f t="shared" si="326"/>
        <v>30.600559483855044</v>
      </c>
      <c r="T42" s="43">
        <f t="shared" si="326"/>
        <v>27.267876329232777</v>
      </c>
      <c r="U42" s="43">
        <f t="shared" si="326"/>
        <v>20.277989373816524</v>
      </c>
      <c r="V42" s="43">
        <f t="shared" si="326"/>
        <v>22.022667631898912</v>
      </c>
      <c r="W42" s="43">
        <f t="shared" si="326"/>
        <v>11.316971316690697</v>
      </c>
      <c r="X42" s="43">
        <f t="shared" si="326"/>
        <v>-10.133885797110992</v>
      </c>
      <c r="Y42" s="43">
        <f t="shared" si="326"/>
        <v>-2.2330968616628581</v>
      </c>
      <c r="Z42" s="43">
        <f t="shared" si="326"/>
        <v>17.878460503431562</v>
      </c>
      <c r="AA42" s="43">
        <f t="shared" si="326"/>
        <v>-7.5205050890756446</v>
      </c>
      <c r="AB42" s="43">
        <f t="shared" si="326"/>
        <v>-9.9923514148158947</v>
      </c>
      <c r="AC42" s="43">
        <f t="shared" si="326"/>
        <v>-9.0915950495609756</v>
      </c>
      <c r="AD42" s="43">
        <f t="shared" si="326"/>
        <v>-29.25688249346976</v>
      </c>
      <c r="AE42" s="43">
        <f t="shared" si="326"/>
        <v>-16.099363922119949</v>
      </c>
      <c r="AF42" s="43">
        <f t="shared" si="326"/>
        <v>-23.586218125136938</v>
      </c>
      <c r="AG42" s="43">
        <f t="shared" si="326"/>
        <v>-18.851330461907992</v>
      </c>
      <c r="AH42" s="43">
        <f t="shared" si="326"/>
        <v>-26.67508774425518</v>
      </c>
      <c r="AI42" s="43">
        <f t="shared" si="326"/>
        <v>3.6675123360944895</v>
      </c>
      <c r="AJ42" s="43">
        <f t="shared" si="326"/>
        <v>3.295276980915645</v>
      </c>
      <c r="AK42" s="43">
        <f t="shared" si="326"/>
        <v>-7.6446285835654351</v>
      </c>
      <c r="AL42" s="43">
        <f t="shared" si="326"/>
        <v>-4.6270883164164829</v>
      </c>
      <c r="AM42" s="43">
        <f t="shared" si="326"/>
        <v>-5.8951033431559949</v>
      </c>
      <c r="AN42" s="43">
        <f t="shared" si="326"/>
        <v>1.6549257095230505</v>
      </c>
      <c r="AO42" s="43">
        <f t="shared" si="326"/>
        <v>2.7330763745075863</v>
      </c>
      <c r="AP42" s="43">
        <f t="shared" si="326"/>
        <v>7.4944403038972496</v>
      </c>
      <c r="AQ42" s="43">
        <f t="shared" si="326"/>
        <v>8.8100366587112688</v>
      </c>
      <c r="AR42" s="43">
        <f t="shared" si="326"/>
        <v>7.1899953159461774</v>
      </c>
      <c r="AS42" s="43">
        <f t="shared" si="326"/>
        <v>6.2006188636677138</v>
      </c>
      <c r="AT42" s="43">
        <f t="shared" si="326"/>
        <v>13.043655549242132</v>
      </c>
      <c r="AU42" s="43">
        <f t="shared" si="326"/>
        <v>21.405418874014543</v>
      </c>
      <c r="AV42" s="43">
        <f t="shared" si="326"/>
        <v>-8.9268950063432086</v>
      </c>
      <c r="AW42" s="43">
        <f t="shared" si="326"/>
        <v>-2.8008213771506618</v>
      </c>
      <c r="AX42" s="43">
        <f t="shared" si="326"/>
        <v>-4.223219820219299</v>
      </c>
      <c r="AY42" s="43">
        <f t="shared" si="326"/>
        <v>2.8040099764179267</v>
      </c>
      <c r="AZ42" s="43">
        <f t="shared" si="326"/>
        <v>18.561502182195262</v>
      </c>
      <c r="BA42" s="43">
        <f t="shared" si="326"/>
        <v>14.301344188658604</v>
      </c>
      <c r="BB42" s="43">
        <f t="shared" si="326"/>
        <v>14.942169764269572</v>
      </c>
      <c r="BC42" s="43">
        <f t="shared" si="326"/>
        <v>20.526484193623901</v>
      </c>
      <c r="BD42" s="43">
        <f t="shared" si="326"/>
        <v>53.646074232836142</v>
      </c>
      <c r="BE42" s="43">
        <f t="shared" si="326"/>
        <v>74.756862019771788</v>
      </c>
      <c r="BF42" s="43">
        <f t="shared" si="326"/>
        <v>27.555552105658222</v>
      </c>
      <c r="BG42" s="43">
        <f t="shared" si="326"/>
        <v>0.5762233780661461</v>
      </c>
      <c r="BH42" s="43">
        <f t="shared" si="326"/>
        <v>9.0377522654820339</v>
      </c>
      <c r="BI42" s="43">
        <f t="shared" si="326"/>
        <v>-10.995612218813662</v>
      </c>
      <c r="BJ42" s="43">
        <f t="shared" ref="BJ42:DV42" si="327">BJ41-AX41</f>
        <v>-4.3941416180154818</v>
      </c>
      <c r="BK42" s="42">
        <f t="shared" si="327"/>
        <v>0.72093422744812585</v>
      </c>
      <c r="BL42" s="42">
        <f t="shared" si="327"/>
        <v>-14.67554199414236</v>
      </c>
      <c r="BM42" s="42">
        <f t="shared" si="327"/>
        <v>-8.0770239324572195</v>
      </c>
      <c r="BN42" s="42">
        <f t="shared" si="327"/>
        <v>14.681469655239091</v>
      </c>
      <c r="BO42" s="42">
        <f t="shared" si="327"/>
        <v>-6.8557001652281429</v>
      </c>
      <c r="BP42" s="42">
        <f t="shared" si="327"/>
        <v>-48.891302131789615</v>
      </c>
      <c r="BQ42" s="42">
        <f t="shared" si="327"/>
        <v>-71.44890490191041</v>
      </c>
      <c r="BR42" s="42">
        <f t="shared" si="327"/>
        <v>-18.342694805059637</v>
      </c>
      <c r="BS42" s="42">
        <f t="shared" si="327"/>
        <v>-11.619371147068875</v>
      </c>
      <c r="BT42" s="42">
        <f t="shared" si="327"/>
        <v>21.783333075154587</v>
      </c>
      <c r="BU42" s="42">
        <f t="shared" si="327"/>
        <v>40.061150781497936</v>
      </c>
      <c r="BV42" s="42">
        <f t="shared" si="327"/>
        <v>0.77460886897544867</v>
      </c>
      <c r="BW42" s="42">
        <f t="shared" si="327"/>
        <v>-0.21389341942865059</v>
      </c>
      <c r="BX42" s="42">
        <f t="shared" si="327"/>
        <v>-2.5854416216973561</v>
      </c>
      <c r="BY42" s="42">
        <f t="shared" si="327"/>
        <v>-4.5624423324372714</v>
      </c>
      <c r="BZ42" s="42">
        <f t="shared" si="327"/>
        <v>-34.835516893007487</v>
      </c>
      <c r="CA42" s="42">
        <f t="shared" si="327"/>
        <v>-29.376373145198514</v>
      </c>
      <c r="CB42" s="42">
        <f t="shared" si="327"/>
        <v>-3.7455089300904945</v>
      </c>
      <c r="CC42" s="42">
        <f t="shared" si="327"/>
        <v>21.698657979367042</v>
      </c>
      <c r="CD42" s="42">
        <f t="shared" si="327"/>
        <v>9.61073746776772</v>
      </c>
      <c r="CE42" s="42">
        <f t="shared" si="327"/>
        <v>-2.9659265107127482</v>
      </c>
      <c r="CF42" s="42">
        <f t="shared" si="327"/>
        <v>-2.6408537441820101</v>
      </c>
      <c r="CG42" s="42">
        <f t="shared" si="327"/>
        <v>-6.369864035358475</v>
      </c>
      <c r="CH42" s="42">
        <f t="shared" si="327"/>
        <v>18.264440711241555</v>
      </c>
      <c r="CI42" s="42">
        <f t="shared" si="327"/>
        <v>22.634913938700322</v>
      </c>
      <c r="CJ42" s="42">
        <f t="shared" si="327"/>
        <v>22.876737150360295</v>
      </c>
      <c r="CK42" s="42">
        <f t="shared" si="327"/>
        <v>50.290227767716502</v>
      </c>
      <c r="CL42" s="42">
        <f t="shared" si="327"/>
        <v>63.078334944650386</v>
      </c>
      <c r="CM42" s="42">
        <f t="shared" si="327"/>
        <v>60.409130048690244</v>
      </c>
      <c r="CN42" s="42">
        <f t="shared" si="327"/>
        <v>53.197085148108158</v>
      </c>
      <c r="CO42" s="42">
        <f t="shared" si="327"/>
        <v>7.4522593823450052</v>
      </c>
      <c r="CP42" s="42">
        <f t="shared" si="327"/>
        <v>-1.5165559681725682</v>
      </c>
      <c r="CQ42" s="42">
        <f t="shared" si="327"/>
        <v>20.445691670727967</v>
      </c>
      <c r="CR42" s="42">
        <f t="shared" si="327"/>
        <v>12.119231979652326</v>
      </c>
      <c r="CS42" s="42">
        <f t="shared" si="327"/>
        <v>6.1931365585939346</v>
      </c>
      <c r="CT42" s="42">
        <f t="shared" si="327"/>
        <v>-4.6353873516625299</v>
      </c>
      <c r="CU42" s="42">
        <f t="shared" si="327"/>
        <v>-19.598113833173915</v>
      </c>
      <c r="CV42" s="42">
        <f t="shared" si="327"/>
        <v>-14.803100045055576</v>
      </c>
      <c r="CW42" s="42">
        <f t="shared" si="327"/>
        <v>-48.060720031875746</v>
      </c>
      <c r="CX42" s="42">
        <f t="shared" si="327"/>
        <v>-52.571594105630631</v>
      </c>
      <c r="CY42" s="42">
        <f t="shared" si="327"/>
        <v>-38.401899833696447</v>
      </c>
      <c r="CZ42" s="42">
        <f t="shared" si="327"/>
        <v>-51.951311065821301</v>
      </c>
      <c r="DA42" s="42">
        <f t="shared" si="327"/>
        <v>-37.51158525530596</v>
      </c>
      <c r="DB42" s="42">
        <f t="shared" si="327"/>
        <v>7.6127404630822184</v>
      </c>
      <c r="DC42" s="42">
        <f t="shared" si="327"/>
        <v>-7.1877415818712223</v>
      </c>
      <c r="DD42" s="42">
        <f t="shared" si="327"/>
        <v>-39.565999123834416</v>
      </c>
      <c r="DE42" s="42">
        <f t="shared" si="327"/>
        <v>-37.878843727110372</v>
      </c>
      <c r="DF42" s="42">
        <f t="shared" si="327"/>
        <v>-21.626375883679287</v>
      </c>
      <c r="DG42" s="42">
        <f t="shared" si="327"/>
        <v>-11.019309778458936</v>
      </c>
      <c r="DH42" s="42">
        <f t="shared" si="327"/>
        <v>-8.241318987564739</v>
      </c>
      <c r="DI42" s="42">
        <f t="shared" si="327"/>
        <v>-3.0373684554363471</v>
      </c>
      <c r="DJ42" s="42">
        <f t="shared" si="327"/>
        <v>-2.4367307293121101</v>
      </c>
      <c r="DK42" s="42">
        <f t="shared" si="327"/>
        <v>-6.7755977285144695</v>
      </c>
      <c r="DL42" s="42">
        <f t="shared" si="327"/>
        <v>2.0304068988606048</v>
      </c>
      <c r="DM42" s="42">
        <f t="shared" si="327"/>
        <v>11.505272533336822</v>
      </c>
      <c r="DN42" s="42">
        <f t="shared" si="327"/>
        <v>-15.705566771634324</v>
      </c>
      <c r="DO42" s="42">
        <f t="shared" si="327"/>
        <v>-5.4906573124293629</v>
      </c>
      <c r="DP42" s="42">
        <f t="shared" si="327"/>
        <v>13.890413602603857</v>
      </c>
      <c r="DQ42" s="42">
        <f t="shared" si="327"/>
        <v>23.327477094155959</v>
      </c>
      <c r="DR42" s="42">
        <f t="shared" si="327"/>
        <v>27.223734009284463</v>
      </c>
      <c r="DS42" s="42">
        <f t="shared" si="327"/>
        <v>26.227270903530652</v>
      </c>
      <c r="DT42" s="42">
        <f t="shared" si="327"/>
        <v>18.084437372965578</v>
      </c>
      <c r="DU42" s="42">
        <f t="shared" si="327"/>
        <v>25.602940287610352</v>
      </c>
      <c r="DV42" s="42">
        <f t="shared" si="327"/>
        <v>37.067045966228036</v>
      </c>
      <c r="DW42" s="42">
        <f t="shared" ref="DW42:ED42" si="328">DW41-DK41</f>
        <v>33.605854910946277</v>
      </c>
      <c r="DX42" s="42">
        <f t="shared" si="328"/>
        <v>32.617059659084475</v>
      </c>
      <c r="DY42" s="42">
        <f t="shared" si="328"/>
        <v>28.935818154711242</v>
      </c>
      <c r="DZ42" s="132">
        <f t="shared" si="328"/>
        <v>20.170569395691601</v>
      </c>
      <c r="EA42" s="132">
        <f t="shared" si="328"/>
        <v>14.506812227841479</v>
      </c>
      <c r="EB42" s="132">
        <f t="shared" si="328"/>
        <v>17.466131649674182</v>
      </c>
      <c r="EC42" s="132">
        <f t="shared" si="328"/>
        <v>15.249098382040884</v>
      </c>
      <c r="ED42" s="132">
        <f t="shared" si="328"/>
        <v>0.80230720709855774</v>
      </c>
      <c r="EE42" s="132">
        <f>EE41-DS41</f>
        <v>-6.6382915729811671</v>
      </c>
      <c r="EF42" s="132">
        <f>EF41-DT41</f>
        <v>-0.86811921350388843</v>
      </c>
      <c r="EG42" s="132">
        <f>EG41-DU41</f>
        <v>-1.7881392636249771</v>
      </c>
      <c r="EH42" s="132">
        <f t="shared" ref="EH42:FM42" si="329">EH41-DV41</f>
        <v>-10.122561625540115</v>
      </c>
      <c r="EI42" s="132">
        <f t="shared" si="329"/>
        <v>-9.1640060782669224</v>
      </c>
      <c r="EJ42" s="132">
        <f t="shared" si="329"/>
        <v>4.6912889137404647</v>
      </c>
      <c r="EK42" s="132">
        <f t="shared" si="329"/>
        <v>7.1032427414607469</v>
      </c>
      <c r="EL42" s="132">
        <f t="shared" si="329"/>
        <v>-3.1888235475355202</v>
      </c>
      <c r="EM42" s="162">
        <f t="shared" si="329"/>
        <v>-8.1568278492495097</v>
      </c>
      <c r="EN42" s="162">
        <f t="shared" si="329"/>
        <v>-11.947632301900285</v>
      </c>
      <c r="EO42" s="162">
        <f t="shared" si="329"/>
        <v>-14.126084658062666</v>
      </c>
      <c r="EP42" s="180">
        <f t="shared" si="329"/>
        <v>-9.5203662325933394</v>
      </c>
      <c r="EQ42" s="180">
        <f t="shared" si="329"/>
        <v>-6.1651029910227777</v>
      </c>
      <c r="ER42" s="190">
        <f t="shared" si="329"/>
        <v>-5.9050160623278778</v>
      </c>
      <c r="ES42" s="190">
        <f t="shared" si="329"/>
        <v>-13.643523597316204</v>
      </c>
      <c r="ET42" s="190">
        <f t="shared" si="329"/>
        <v>-21.7269051354277</v>
      </c>
      <c r="EU42" s="190">
        <f t="shared" si="329"/>
        <v>-25.685362407382854</v>
      </c>
      <c r="EV42" s="190">
        <f t="shared" si="329"/>
        <v>-35.399511189077856</v>
      </c>
      <c r="EW42" s="202">
        <f t="shared" si="329"/>
        <v>-23.710807578416194</v>
      </c>
      <c r="EX42" s="202">
        <f t="shared" si="329"/>
        <v>-13.470302250024744</v>
      </c>
      <c r="EY42" s="202">
        <f t="shared" si="329"/>
        <v>-2.2547335892306535</v>
      </c>
      <c r="EZ42" s="202">
        <f t="shared" si="329"/>
        <v>-4.3785244198742106</v>
      </c>
      <c r="FA42" s="215">
        <f t="shared" si="329"/>
        <v>-7.3584349591179574</v>
      </c>
      <c r="FB42" s="215">
        <f t="shared" si="329"/>
        <v>-1.8551073950885382</v>
      </c>
      <c r="FC42" s="225">
        <f t="shared" si="329"/>
        <v>-7.2825958102403412</v>
      </c>
      <c r="FD42" s="225">
        <f t="shared" si="329"/>
        <v>-5.9227351701507054</v>
      </c>
      <c r="FE42" s="237">
        <f t="shared" si="329"/>
        <v>-5.067364707287016</v>
      </c>
      <c r="FF42" s="237">
        <f t="shared" si="329"/>
        <v>-17.453521735017482</v>
      </c>
      <c r="FG42" s="237">
        <f t="shared" si="329"/>
        <v>-1.8745024008357518</v>
      </c>
      <c r="FH42" s="237">
        <f t="shared" si="329"/>
        <v>-24.662836868673921</v>
      </c>
      <c r="FI42" s="237">
        <f t="shared" si="329"/>
        <v>-9.1078721732512093</v>
      </c>
      <c r="FJ42" s="237">
        <f t="shared" si="329"/>
        <v>-2.8418319229319309</v>
      </c>
      <c r="FK42" s="43">
        <f t="shared" si="329"/>
        <v>3.0953168981081944</v>
      </c>
      <c r="FL42" s="43">
        <f t="shared" si="329"/>
        <v>2.3729706591731059</v>
      </c>
      <c r="FM42" s="43">
        <f t="shared" si="329"/>
        <v>0.50500608717399587</v>
      </c>
      <c r="FN42" s="43">
        <f t="shared" ref="FN42:GI42" si="330">FN41-FB41</f>
        <v>0.3318314801970601</v>
      </c>
      <c r="FO42" s="43">
        <f t="shared" ref="FO42:FZ42" si="331">FO41-FC41</f>
        <v>7.3453927008409146</v>
      </c>
      <c r="FP42" s="43">
        <f t="shared" si="330"/>
        <v>-0.52012956785258879</v>
      </c>
      <c r="FQ42" s="237">
        <f t="shared" si="330"/>
        <v>3.602998959351897</v>
      </c>
      <c r="FR42" s="43">
        <f t="shared" si="330"/>
        <v>28.36869179915201</v>
      </c>
      <c r="FS42" s="43">
        <f t="shared" si="330"/>
        <v>9.8287268886890047</v>
      </c>
      <c r="FT42" s="43">
        <f t="shared" si="330"/>
        <v>51.827547422115302</v>
      </c>
      <c r="FU42" s="43">
        <f t="shared" si="330"/>
        <v>24.439664660664747</v>
      </c>
      <c r="FV42" s="43">
        <f t="shared" si="330"/>
        <v>3.9387221711496494</v>
      </c>
      <c r="FW42" s="43">
        <f t="shared" si="330"/>
        <v>8.4466462449963871</v>
      </c>
      <c r="FX42" s="43">
        <f t="shared" si="330"/>
        <v>4.8673950822515479</v>
      </c>
      <c r="FY42" s="265">
        <f t="shared" si="330"/>
        <v>2.6824227490873227</v>
      </c>
      <c r="FZ42" s="286">
        <f t="shared" si="331"/>
        <v>6.7648015082109794</v>
      </c>
      <c r="GA42" s="286">
        <f t="shared" si="330"/>
        <v>8.3886986903152518</v>
      </c>
      <c r="GB42" s="286">
        <f t="shared" si="330"/>
        <v>13.975868412548568</v>
      </c>
      <c r="GC42" s="286">
        <f t="shared" si="330"/>
        <v>16.1651532429794</v>
      </c>
      <c r="GD42" s="286">
        <f t="shared" si="330"/>
        <v>13.894495590606951</v>
      </c>
      <c r="GE42" s="286">
        <f t="shared" si="330"/>
        <v>24.356550984916097</v>
      </c>
      <c r="GF42" s="286">
        <f t="shared" si="330"/>
        <v>2.7950959265018582</v>
      </c>
      <c r="GG42" s="286">
        <f t="shared" si="330"/>
        <v>4.4446389348424304</v>
      </c>
      <c r="GH42" s="286">
        <f t="shared" si="330"/>
        <v>15.028382793008561</v>
      </c>
      <c r="GI42" s="286">
        <f t="shared" si="330"/>
        <v>-5.3313848902882768</v>
      </c>
      <c r="GJ42" s="286">
        <f t="shared" ref="GJ42:GL42" si="332">GJ41-FX41</f>
        <v>-1.8301757689237661</v>
      </c>
      <c r="GK42" s="286">
        <f t="shared" ref="GK42" si="333">GK41-FY41</f>
        <v>4.8091387681879922</v>
      </c>
      <c r="GL42" s="286">
        <f t="shared" si="332"/>
        <v>-0.28672849672710754</v>
      </c>
    </row>
    <row r="43" spans="1:194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334">BL41-AVERAGE(D41,P41,AB41,AN41,AZ41)</f>
        <v>-2.0334704828950478</v>
      </c>
      <c r="BM43" s="42">
        <f t="shared" si="334"/>
        <v>3.3542352419122601</v>
      </c>
      <c r="BN43" s="42">
        <f t="shared" si="334"/>
        <v>21.753915024356338</v>
      </c>
      <c r="BO43" s="42">
        <f t="shared" si="334"/>
        <v>14.531875512820761</v>
      </c>
      <c r="BP43" s="42">
        <f t="shared" si="334"/>
        <v>-5.6413575401612093</v>
      </c>
      <c r="BQ43" s="42">
        <f t="shared" si="334"/>
        <v>-11.407978277892255</v>
      </c>
      <c r="BR43" s="42">
        <f t="shared" si="334"/>
        <v>5.2624386376899395</v>
      </c>
      <c r="BS43" s="42">
        <f t="shared" si="334"/>
        <v>5.4152580775687085</v>
      </c>
      <c r="BT43" s="42">
        <f t="shared" si="334"/>
        <v>22.94873151667835</v>
      </c>
      <c r="BU43" s="42">
        <f t="shared" si="334"/>
        <v>26.079697374397867</v>
      </c>
      <c r="BV43" s="42">
        <f t="shared" si="334"/>
        <v>-3.5497795434487998</v>
      </c>
      <c r="BW43" s="42">
        <f t="shared" si="334"/>
        <v>-1.8168824066969194</v>
      </c>
      <c r="BX43" s="42">
        <f t="shared" si="334"/>
        <v>-4.5254739068480454</v>
      </c>
      <c r="BY43" s="42">
        <f t="shared" si="334"/>
        <v>-3.1683434253170439</v>
      </c>
      <c r="BZ43" s="42">
        <f t="shared" si="334"/>
        <v>-16.978639687389524</v>
      </c>
      <c r="CA43" s="42">
        <f t="shared" si="334"/>
        <v>-22.240900882146164</v>
      </c>
      <c r="CB43" s="42">
        <f t="shared" si="334"/>
        <v>-12.512151594469401</v>
      </c>
      <c r="CC43" s="42">
        <f t="shared" si="334"/>
        <v>8.1036327227872675</v>
      </c>
      <c r="CD43" s="42">
        <f t="shared" si="334"/>
        <v>11.352357557960758</v>
      </c>
      <c r="CE43" s="42">
        <f t="shared" si="334"/>
        <v>-2.6200193847034399</v>
      </c>
      <c r="CF43" s="42">
        <f t="shared" si="334"/>
        <v>17.296761468876724</v>
      </c>
      <c r="CG43" s="42">
        <f t="shared" si="334"/>
        <v>16.432434990978322</v>
      </c>
      <c r="CH43" s="42">
        <f t="shared" si="334"/>
        <v>13.63293724424161</v>
      </c>
      <c r="CI43" s="42">
        <f t="shared" si="334"/>
        <v>22.838943061562247</v>
      </c>
      <c r="CJ43" s="42">
        <f t="shared" si="334"/>
        <v>19.758644671299706</v>
      </c>
      <c r="CK43" s="42">
        <f t="shared" si="334"/>
        <v>48.061212492657319</v>
      </c>
      <c r="CL43" s="42">
        <f t="shared" si="334"/>
        <v>51.494559189875133</v>
      </c>
      <c r="CM43" s="42">
        <f t="shared" si="334"/>
        <v>42.76721244258637</v>
      </c>
      <c r="CN43" s="42">
        <f t="shared" si="334"/>
        <v>43.762325481285686</v>
      </c>
      <c r="CO43" s="42">
        <f t="shared" si="334"/>
        <v>13.084711405334644</v>
      </c>
      <c r="CP43" s="42">
        <f t="shared" si="334"/>
        <v>8.797369075117544</v>
      </c>
      <c r="CQ43" s="42">
        <f t="shared" si="334"/>
        <v>15.612900899945814</v>
      </c>
      <c r="CR43" s="42">
        <f t="shared" si="334"/>
        <v>24.906270734323641</v>
      </c>
      <c r="CS43" s="42">
        <f t="shared" si="334"/>
        <v>20.175526636250318</v>
      </c>
      <c r="CT43" s="42">
        <f t="shared" si="334"/>
        <v>7.8386299274659308</v>
      </c>
      <c r="CU43" s="42">
        <f t="shared" si="334"/>
        <v>-0.76934304760800742</v>
      </c>
      <c r="CV43" s="42">
        <f t="shared" si="334"/>
        <v>-0.21089165900364293</v>
      </c>
      <c r="CW43" s="42">
        <f t="shared" si="334"/>
        <v>-10.93654395241607</v>
      </c>
      <c r="CX43" s="42">
        <f t="shared" si="334"/>
        <v>-14.149214470765266</v>
      </c>
      <c r="CY43" s="42">
        <f t="shared" si="334"/>
        <v>-6.3374029092298372</v>
      </c>
      <c r="CZ43" s="42">
        <f t="shared" si="334"/>
        <v>-20.468254311537692</v>
      </c>
      <c r="DA43" s="42">
        <f t="shared" si="334"/>
        <v>-32.158772518619543</v>
      </c>
      <c r="DB43" s="42">
        <f t="shared" si="334"/>
        <v>10.339970668312574</v>
      </c>
      <c r="DC43" s="42">
        <f t="shared" si="334"/>
        <v>2.8567520650691733</v>
      </c>
      <c r="DD43" s="42">
        <f t="shared" si="334"/>
        <v>-20.934242103463532</v>
      </c>
      <c r="DE43" s="42">
        <f t="shared" si="334"/>
        <v>-22.92091503261387</v>
      </c>
      <c r="DF43" s="42">
        <f t="shared" si="334"/>
        <v>-14.945006114277305</v>
      </c>
      <c r="DG43" s="42">
        <f t="shared" si="334"/>
        <v>-13.058223004059712</v>
      </c>
      <c r="DH43" s="42">
        <f t="shared" si="334"/>
        <v>-10.327041780900437</v>
      </c>
      <c r="DI43" s="42">
        <f t="shared" si="334"/>
        <v>-14.75218953977339</v>
      </c>
      <c r="DJ43" s="42">
        <f t="shared" si="334"/>
        <v>-17.644917873181555</v>
      </c>
      <c r="DK43" s="42">
        <f t="shared" si="334"/>
        <v>-14.373328857382504</v>
      </c>
      <c r="DL43" s="42">
        <f t="shared" si="334"/>
        <v>-18.888854863325662</v>
      </c>
      <c r="DM43" s="42">
        <f t="shared" si="334"/>
        <v>-19.642957830136211</v>
      </c>
      <c r="DN43" s="42">
        <f t="shared" si="334"/>
        <v>-10.349551955976935</v>
      </c>
      <c r="DO43" s="42">
        <f t="shared" si="334"/>
        <v>-2.4836804091884233</v>
      </c>
      <c r="DP43" s="42">
        <f t="shared" si="334"/>
        <v>-7.1905213913141637</v>
      </c>
      <c r="DQ43" s="42">
        <f t="shared" si="334"/>
        <v>2.204568589780223</v>
      </c>
      <c r="DR43" s="42">
        <f t="shared" si="334"/>
        <v>14.602098949635227</v>
      </c>
      <c r="DS43" s="42">
        <f t="shared" si="334"/>
        <v>14.664141672453553</v>
      </c>
      <c r="DT43" s="42">
        <f t="shared" si="334"/>
        <v>11.24312869168509</v>
      </c>
      <c r="DU43" s="42">
        <f t="shared" si="334"/>
        <v>13.540216144734977</v>
      </c>
      <c r="DV43" s="42">
        <f t="shared" si="334"/>
        <v>21.83893551865863</v>
      </c>
      <c r="DW43" s="42">
        <f t="shared" si="334"/>
        <v>23.432614218353237</v>
      </c>
      <c r="DX43" s="42">
        <f t="shared" ref="DX43:ED43" si="335">DX41-AVERAGE(BP41,CB41,CN41,CZ41,DL41)</f>
        <v>23.600330811905323</v>
      </c>
      <c r="DY43" s="42">
        <f t="shared" si="335"/>
        <v>22.953720377008537</v>
      </c>
      <c r="DZ43" s="132">
        <f t="shared" si="335"/>
        <v>13.489285362518004</v>
      </c>
      <c r="EA43" s="132">
        <f t="shared" si="335"/>
        <v>13.386732794923901</v>
      </c>
      <c r="EB43" s="132">
        <f t="shared" si="335"/>
        <v>9.158385100481155</v>
      </c>
      <c r="EC43" s="132">
        <f t="shared" si="335"/>
        <v>12.387055637465295</v>
      </c>
      <c r="ED43" s="132">
        <f t="shared" si="335"/>
        <v>11.404202085901858</v>
      </c>
      <c r="EE43" s="132">
        <f>EE41-AVERAGE(BW41,CI41,CU41,DG41,DS41)</f>
        <v>4.4196765372384945</v>
      </c>
      <c r="EF43" s="132">
        <f>EF41-AVERAGE(BX41,CJ41,CV41,DH41,DT41)</f>
        <v>7.308746704379562</v>
      </c>
      <c r="EG43" s="132">
        <f>EG41-AVERAGE(BY41,CK41,CW41,DI41,DU41)</f>
        <v>7.7055494339945056</v>
      </c>
      <c r="EH43" s="132">
        <f t="shared" ref="EH43:FM43" si="336">EH41-AVERAGE(BZ41,CL41,CX41,DJ41,DV41)</f>
        <v>9.6560660565328789</v>
      </c>
      <c r="EI43" s="132">
        <f t="shared" si="336"/>
        <v>10.376385289640893</v>
      </c>
      <c r="EJ43" s="132">
        <f t="shared" si="336"/>
        <v>21.862073383617528</v>
      </c>
      <c r="EK43" s="132">
        <f t="shared" si="336"/>
        <v>23.640878559578468</v>
      </c>
      <c r="EL43" s="132">
        <f t="shared" si="336"/>
        <v>6.2660768976355428</v>
      </c>
      <c r="EM43" s="162">
        <f t="shared" si="336"/>
        <v>1.3682692469631519</v>
      </c>
      <c r="EN43" s="162">
        <f t="shared" si="336"/>
        <v>-3.0430320742019177</v>
      </c>
      <c r="EO43" s="162">
        <f t="shared" si="336"/>
        <v>-1.843229875061752</v>
      </c>
      <c r="EP43" s="180">
        <f t="shared" si="336"/>
        <v>-2.1219078851480404</v>
      </c>
      <c r="EQ43" s="180">
        <f t="shared" si="336"/>
        <v>-4.0667203853076757</v>
      </c>
      <c r="ER43" s="190">
        <f t="shared" si="336"/>
        <v>-2.0059966133886498</v>
      </c>
      <c r="ES43" s="190">
        <f t="shared" si="336"/>
        <v>-10.539362224199657</v>
      </c>
      <c r="ET43" s="190">
        <f t="shared" si="336"/>
        <v>-19.073737968973944</v>
      </c>
      <c r="EU43" s="190">
        <f t="shared" si="336"/>
        <v>-23.243673381573686</v>
      </c>
      <c r="EV43" s="190">
        <f t="shared" si="336"/>
        <v>-21.654343716254814</v>
      </c>
      <c r="EW43" s="202">
        <f t="shared" si="336"/>
        <v>-3.5669305301473031</v>
      </c>
      <c r="EX43" s="202">
        <f t="shared" si="336"/>
        <v>-8.67869806667548</v>
      </c>
      <c r="EY43" s="202">
        <f t="shared" si="336"/>
        <v>-3.7099197732713662</v>
      </c>
      <c r="EZ43" s="202">
        <f t="shared" si="336"/>
        <v>-5.8139856553152782</v>
      </c>
      <c r="FA43" s="215">
        <f t="shared" si="336"/>
        <v>-7.7546215641032461</v>
      </c>
      <c r="FB43" s="215">
        <f t="shared" si="336"/>
        <v>-2.4257976299261514</v>
      </c>
      <c r="FC43" s="225">
        <f t="shared" si="336"/>
        <v>-7.910606741126788</v>
      </c>
      <c r="FD43" s="225">
        <f t="shared" si="336"/>
        <v>-5.5821083964420559</v>
      </c>
      <c r="FE43" s="237">
        <f t="shared" si="336"/>
        <v>-7.4213647193580918</v>
      </c>
      <c r="FF43" s="237">
        <f t="shared" si="336"/>
        <v>-26.569110578054918</v>
      </c>
      <c r="FG43" s="237">
        <f t="shared" si="336"/>
        <v>-15.833973555026574</v>
      </c>
      <c r="FH43" s="237">
        <f t="shared" si="336"/>
        <v>-36.714767228286021</v>
      </c>
      <c r="FI43" s="237">
        <f t="shared" si="336"/>
        <v>-9.9391908225558581</v>
      </c>
      <c r="FJ43" s="237">
        <f t="shared" si="336"/>
        <v>-10.604253447523263</v>
      </c>
      <c r="FK43" s="43">
        <f t="shared" si="336"/>
        <v>1.1020267458246877</v>
      </c>
      <c r="FL43" s="43">
        <f t="shared" si="336"/>
        <v>1.4661071225240079</v>
      </c>
      <c r="FM43" s="43">
        <f t="shared" si="336"/>
        <v>-3.0922579033104256</v>
      </c>
      <c r="FN43" s="43">
        <f t="shared" ref="FN43:GI43" si="337">FN41-AVERAGE(DF41,DR41,ED41,EP41,FB41)</f>
        <v>-1.0988044907334569</v>
      </c>
      <c r="FO43" s="43">
        <f t="shared" ref="FO43:FZ43" si="338">FO41-AVERAGE(DG41,DS41,EE41,EQ41,FC41)</f>
        <v>0.41039180954864207</v>
      </c>
      <c r="FP43" s="43">
        <f t="shared" si="337"/>
        <v>-5.5316875521783224</v>
      </c>
      <c r="FQ43" s="237">
        <f t="shared" si="337"/>
        <v>-4.2316746127953593</v>
      </c>
      <c r="FR43" s="43">
        <f t="shared" si="337"/>
        <v>4.7341158729109694</v>
      </c>
      <c r="FS43" s="43">
        <f t="shared" si="337"/>
        <v>-4.0265239255268312</v>
      </c>
      <c r="FT43" s="43">
        <f t="shared" si="337"/>
        <v>19.25749871104253</v>
      </c>
      <c r="FU43" s="43">
        <f t="shared" si="337"/>
        <v>11.55534310254059</v>
      </c>
      <c r="FV43" s="43">
        <f t="shared" si="337"/>
        <v>-3.658340257086607</v>
      </c>
      <c r="FW43" s="43">
        <f t="shared" si="337"/>
        <v>9.208690915813051</v>
      </c>
      <c r="FX43" s="43">
        <f t="shared" si="337"/>
        <v>2.8528303668402373</v>
      </c>
      <c r="FY43" s="265">
        <f t="shared" si="337"/>
        <v>-3.9292475434611447</v>
      </c>
      <c r="FZ43" s="286">
        <f t="shared" si="338"/>
        <v>2.2695172036978732</v>
      </c>
      <c r="GA43" s="286">
        <f t="shared" si="337"/>
        <v>6.1017558538384336</v>
      </c>
      <c r="GB43" s="286">
        <f t="shared" si="337"/>
        <v>7.470493388544142</v>
      </c>
      <c r="GC43" s="286">
        <f t="shared" si="337"/>
        <v>10.192096294437235</v>
      </c>
      <c r="GD43" s="286">
        <f t="shared" si="337"/>
        <v>15.402061609638963</v>
      </c>
      <c r="GE43" s="286">
        <f t="shared" si="337"/>
        <v>18.987884876759324</v>
      </c>
      <c r="GF43" s="286">
        <f t="shared" si="337"/>
        <v>16.237885050106698</v>
      </c>
      <c r="GG43" s="286">
        <f t="shared" si="337"/>
        <v>10.467972876349165</v>
      </c>
      <c r="GH43" s="286">
        <f t="shared" si="337"/>
        <v>10.448375766652106</v>
      </c>
      <c r="GI43" s="286">
        <f t="shared" si="337"/>
        <v>0.74986323903156915</v>
      </c>
      <c r="GJ43" s="286">
        <f t="shared" ref="GJ43:GL43" si="339">GJ41-AVERAGE(EB41,EN41,EZ41,FL41,FX41)</f>
        <v>-0.65341353594840257</v>
      </c>
      <c r="GK43" s="286">
        <f t="shared" ref="GK43" si="340">GK41-AVERAGE(EC41,EO41,FA41,FM41,FY41)</f>
        <v>1.4894897045025317</v>
      </c>
      <c r="GL43" s="286">
        <f t="shared" si="339"/>
        <v>2.678095393405826</v>
      </c>
    </row>
    <row r="44" spans="1:194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341">BK41-MIN($C41:$ED41)</f>
        <v>12.19977467776773</v>
      </c>
      <c r="BL44" s="42">
        <f t="shared" si="341"/>
        <v>5.5408858975759525</v>
      </c>
      <c r="BM44" s="42">
        <f t="shared" si="341"/>
        <v>15.360748176210512</v>
      </c>
      <c r="BN44" s="42">
        <f t="shared" si="341"/>
        <v>59.82010205809555</v>
      </c>
      <c r="BO44" s="42">
        <f t="shared" si="341"/>
        <v>79.293808384129733</v>
      </c>
      <c r="BP44" s="42">
        <f t="shared" si="341"/>
        <v>81.739596891767178</v>
      </c>
      <c r="BQ44" s="42">
        <f t="shared" si="341"/>
        <v>85.872915292509973</v>
      </c>
      <c r="BR44" s="42">
        <f t="shared" si="341"/>
        <v>89.563763978814421</v>
      </c>
      <c r="BS44" s="42">
        <f t="shared" si="341"/>
        <v>80.806709629009234</v>
      </c>
      <c r="BT44" s="42">
        <f t="shared" si="341"/>
        <v>74.380511563706264</v>
      </c>
      <c r="BU44" s="42">
        <f t="shared" si="341"/>
        <v>66.756072589947664</v>
      </c>
      <c r="BV44" s="42">
        <f t="shared" si="341"/>
        <v>21.960912339092289</v>
      </c>
      <c r="BW44" s="42">
        <f t="shared" si="341"/>
        <v>11.985881258339079</v>
      </c>
      <c r="BX44" s="42">
        <f t="shared" si="341"/>
        <v>2.9554442758785964</v>
      </c>
      <c r="BY44" s="42">
        <f t="shared" si="341"/>
        <v>10.798305843773241</v>
      </c>
      <c r="BZ44" s="42">
        <f t="shared" si="341"/>
        <v>24.984585165088063</v>
      </c>
      <c r="CA44" s="42">
        <f t="shared" si="341"/>
        <v>49.917435238931212</v>
      </c>
      <c r="CB44" s="42">
        <f t="shared" si="341"/>
        <v>77.994087961676684</v>
      </c>
      <c r="CC44" s="42">
        <f t="shared" si="341"/>
        <v>107.57157327187701</v>
      </c>
      <c r="CD44" s="42">
        <f t="shared" si="341"/>
        <v>99.174501446582141</v>
      </c>
      <c r="CE44" s="42">
        <f t="shared" si="341"/>
        <v>77.840783118296486</v>
      </c>
      <c r="CF44" s="42">
        <f t="shared" si="341"/>
        <v>71.739657819524254</v>
      </c>
      <c r="CG44" s="42">
        <f t="shared" si="341"/>
        <v>60.386208554589182</v>
      </c>
      <c r="CH44" s="42">
        <f t="shared" si="341"/>
        <v>40.225353050333844</v>
      </c>
      <c r="CI44" s="42">
        <f t="shared" si="341"/>
        <v>34.620795197039399</v>
      </c>
      <c r="CJ44" s="42">
        <f t="shared" si="341"/>
        <v>25.83218142623889</v>
      </c>
      <c r="CK44" s="42">
        <f t="shared" si="341"/>
        <v>61.088533611489744</v>
      </c>
      <c r="CL44" s="42">
        <f t="shared" si="341"/>
        <v>88.062920109738457</v>
      </c>
      <c r="CM44" s="42">
        <f t="shared" si="341"/>
        <v>110.32656528762146</v>
      </c>
      <c r="CN44" s="42">
        <f t="shared" si="341"/>
        <v>131.19117310978484</v>
      </c>
      <c r="CO44" s="42">
        <f t="shared" si="341"/>
        <v>115.02383265422202</v>
      </c>
      <c r="CP44" s="42">
        <f t="shared" si="341"/>
        <v>97.657945478409573</v>
      </c>
      <c r="CQ44" s="42">
        <f t="shared" ref="CQ44:DV44" si="342">CQ41-MIN($C41:$ED41)</f>
        <v>98.286474789024453</v>
      </c>
      <c r="CR44" s="42">
        <f t="shared" si="342"/>
        <v>83.85888979917658</v>
      </c>
      <c r="CS44" s="42">
        <f t="shared" si="342"/>
        <v>66.579345113183123</v>
      </c>
      <c r="CT44" s="42">
        <f t="shared" si="342"/>
        <v>35.589965698671314</v>
      </c>
      <c r="CU44" s="42">
        <f t="shared" si="342"/>
        <v>15.022681363865486</v>
      </c>
      <c r="CV44" s="42">
        <f t="shared" si="342"/>
        <v>11.029081381183316</v>
      </c>
      <c r="CW44" s="58">
        <f t="shared" si="342"/>
        <v>13.027813579614003</v>
      </c>
      <c r="CX44" s="42">
        <f t="shared" si="342"/>
        <v>35.491326004107819</v>
      </c>
      <c r="CY44" s="42">
        <f t="shared" si="342"/>
        <v>71.924665453925016</v>
      </c>
      <c r="CZ44" s="42">
        <f t="shared" si="342"/>
        <v>79.239862043963541</v>
      </c>
      <c r="DA44" s="42">
        <f t="shared" si="342"/>
        <v>77.51224739891606</v>
      </c>
      <c r="DB44" s="42">
        <f t="shared" si="342"/>
        <v>105.27068594149179</v>
      </c>
      <c r="DC44" s="42">
        <f t="shared" si="342"/>
        <v>91.098733207153231</v>
      </c>
      <c r="DD44" s="42">
        <f t="shared" si="342"/>
        <v>44.292890675342157</v>
      </c>
      <c r="DE44" s="42">
        <f t="shared" si="342"/>
        <v>28.700501386072744</v>
      </c>
      <c r="DF44" s="42">
        <f t="shared" si="342"/>
        <v>13.963589814992028</v>
      </c>
      <c r="DG44" s="42">
        <f t="shared" si="342"/>
        <v>4.0033715854065495</v>
      </c>
      <c r="DH44" s="42">
        <f t="shared" si="342"/>
        <v>2.7877623936185767</v>
      </c>
      <c r="DI44" s="58">
        <f t="shared" si="342"/>
        <v>9.990445124177656</v>
      </c>
      <c r="DJ44" s="42">
        <f t="shared" si="342"/>
        <v>33.054595274795709</v>
      </c>
      <c r="DK44" s="42">
        <f t="shared" si="342"/>
        <v>65.149067725410546</v>
      </c>
      <c r="DL44" s="42">
        <f t="shared" si="342"/>
        <v>81.270268942824146</v>
      </c>
      <c r="DM44" s="42">
        <f t="shared" si="342"/>
        <v>89.017519932252881</v>
      </c>
      <c r="DN44" s="42">
        <f t="shared" si="342"/>
        <v>89.565119169857468</v>
      </c>
      <c r="DO44" s="42">
        <f t="shared" si="342"/>
        <v>85.608075894723868</v>
      </c>
      <c r="DP44" s="42">
        <f t="shared" si="342"/>
        <v>58.183304277946014</v>
      </c>
      <c r="DQ44" s="42">
        <f t="shared" si="342"/>
        <v>52.027978480228704</v>
      </c>
      <c r="DR44" s="42">
        <f t="shared" si="342"/>
        <v>41.18732382427649</v>
      </c>
      <c r="DS44" s="42">
        <f t="shared" si="342"/>
        <v>30.2306424889372</v>
      </c>
      <c r="DT44" s="42">
        <f t="shared" si="342"/>
        <v>20.872199766584153</v>
      </c>
      <c r="DU44" s="42">
        <f t="shared" si="342"/>
        <v>35.593385411788006</v>
      </c>
      <c r="DV44" s="42">
        <f t="shared" si="342"/>
        <v>70.121641241023752</v>
      </c>
      <c r="DW44" s="42">
        <f t="shared" ref="DW44:ED44" si="343">DW41-MIN($C41:$ED41)</f>
        <v>98.754922636356824</v>
      </c>
      <c r="DX44" s="42">
        <f t="shared" si="343"/>
        <v>113.88732860190862</v>
      </c>
      <c r="DY44" s="42">
        <f t="shared" si="343"/>
        <v>117.95333808696412</v>
      </c>
      <c r="DZ44" s="132">
        <f t="shared" si="343"/>
        <v>109.73568856554907</v>
      </c>
      <c r="EA44" s="132">
        <f t="shared" si="343"/>
        <v>100.11488812256535</v>
      </c>
      <c r="EB44" s="132">
        <f t="shared" si="343"/>
        <v>75.649435927620203</v>
      </c>
      <c r="EC44" s="132">
        <f t="shared" si="343"/>
        <v>67.277076862269595</v>
      </c>
      <c r="ED44" s="132">
        <f t="shared" si="343"/>
        <v>41.989631031375048</v>
      </c>
      <c r="EE44" s="132">
        <f t="shared" ref="EE44:FF44" si="344">EE41-MIN($C41:$ED41)</f>
        <v>23.592350915956033</v>
      </c>
      <c r="EF44" s="132">
        <f t="shared" si="344"/>
        <v>20.004080553080264</v>
      </c>
      <c r="EG44" s="132">
        <f t="shared" si="344"/>
        <v>33.805246148163029</v>
      </c>
      <c r="EH44" s="132">
        <f t="shared" si="344"/>
        <v>59.99907961548363</v>
      </c>
      <c r="EI44" s="132">
        <f t="shared" si="344"/>
        <v>89.590916558089901</v>
      </c>
      <c r="EJ44" s="132">
        <f t="shared" si="344"/>
        <v>118.57861751564909</v>
      </c>
      <c r="EK44" s="132">
        <f t="shared" si="344"/>
        <v>125.05658082842487</v>
      </c>
      <c r="EL44" s="132">
        <f t="shared" si="344"/>
        <v>106.54686501801355</v>
      </c>
      <c r="EM44" s="162">
        <f t="shared" si="344"/>
        <v>91.958060273315837</v>
      </c>
      <c r="EN44" s="162">
        <f t="shared" si="344"/>
        <v>63.701803625719911</v>
      </c>
      <c r="EO44" s="162">
        <f t="shared" si="344"/>
        <v>53.150992204206922</v>
      </c>
      <c r="EP44" s="180">
        <f t="shared" si="344"/>
        <v>32.469264798781708</v>
      </c>
      <c r="EQ44" s="180">
        <f t="shared" si="344"/>
        <v>17.427247924933255</v>
      </c>
      <c r="ER44" s="190">
        <f t="shared" si="344"/>
        <v>14.099064490752388</v>
      </c>
      <c r="ES44" s="190">
        <f t="shared" si="344"/>
        <v>20.161722550846825</v>
      </c>
      <c r="ET44" s="190">
        <f t="shared" si="344"/>
        <v>38.272174480055931</v>
      </c>
      <c r="EU44" s="190">
        <f t="shared" si="344"/>
        <v>63.90555415070704</v>
      </c>
      <c r="EV44" s="190">
        <f t="shared" si="344"/>
        <v>83.17910632657123</v>
      </c>
      <c r="EW44" s="202">
        <f t="shared" si="344"/>
        <v>101.34577325000868</v>
      </c>
      <c r="EX44" s="202">
        <f t="shared" si="344"/>
        <v>93.076562767988804</v>
      </c>
      <c r="EY44" s="202">
        <f t="shared" si="344"/>
        <v>89.703326684085184</v>
      </c>
      <c r="EZ44" s="202">
        <f t="shared" si="344"/>
        <v>59.323279205845701</v>
      </c>
      <c r="FA44" s="215">
        <f t="shared" si="344"/>
        <v>45.792557245088965</v>
      </c>
      <c r="FB44" s="215">
        <f t="shared" si="344"/>
        <v>30.61415740369317</v>
      </c>
      <c r="FC44" s="225">
        <f t="shared" si="344"/>
        <v>10.144652114692915</v>
      </c>
      <c r="FD44" s="225">
        <f t="shared" si="344"/>
        <v>8.1763293206016829</v>
      </c>
      <c r="FE44" s="237">
        <f t="shared" si="344"/>
        <v>15.094357843559811</v>
      </c>
      <c r="FF44" s="237">
        <f t="shared" si="344"/>
        <v>20.818652745038449</v>
      </c>
      <c r="FG44" s="237">
        <f t="shared" ref="FG44:FH44" si="345">FG41-MIN($C41:$ED41)</f>
        <v>62.031051749871288</v>
      </c>
      <c r="FH44" s="237">
        <f t="shared" si="345"/>
        <v>58.516269457897302</v>
      </c>
      <c r="FI44" s="237">
        <f t="shared" ref="FI44:FJ44" si="346">FI41-MIN($C41:$ED41)</f>
        <v>92.237901076757467</v>
      </c>
      <c r="FJ44" s="237">
        <f t="shared" si="346"/>
        <v>90.234730845056873</v>
      </c>
      <c r="FK44" s="43">
        <f t="shared" ref="FK44" si="347">FK41-MIN($C41:$ED41)</f>
        <v>92.798643582193378</v>
      </c>
      <c r="FL44" s="43">
        <f t="shared" ref="FL44:FN44" si="348">FL41-MIN($C41:$ED41)</f>
        <v>61.696249865018807</v>
      </c>
      <c r="FM44" s="43">
        <f t="shared" si="348"/>
        <v>46.297563332262961</v>
      </c>
      <c r="FN44" s="43">
        <f t="shared" si="348"/>
        <v>30.94598888389023</v>
      </c>
      <c r="FO44" s="43">
        <f t="shared" ref="FO44:FP44" si="349">FO41-MIN($C41:$ED41)</f>
        <v>17.490044815533828</v>
      </c>
      <c r="FP44" s="43">
        <f t="shared" si="349"/>
        <v>7.6561997527490941</v>
      </c>
      <c r="FQ44" s="237">
        <f t="shared" ref="FQ44:FR44" si="350">FQ41-MIN($C41:$ED41)</f>
        <v>18.697356802911706</v>
      </c>
      <c r="FR44" s="43">
        <f t="shared" si="350"/>
        <v>49.187344544190459</v>
      </c>
      <c r="FS44" s="43">
        <f t="shared" ref="FS44:FT44" si="351">FS41-MIN($C41:$ED41)</f>
        <v>71.8597786385603</v>
      </c>
      <c r="FT44" s="43">
        <f t="shared" si="351"/>
        <v>110.34381688001261</v>
      </c>
      <c r="FU44" s="43">
        <f t="shared" ref="FU44:FV44" si="352">FU41-MIN($C41:$ED41)</f>
        <v>116.67756573742221</v>
      </c>
      <c r="FV44" s="43">
        <f t="shared" si="352"/>
        <v>94.173453016206523</v>
      </c>
      <c r="FW44" s="43">
        <f t="shared" ref="FW44:FX44" si="353">FW41-MIN($C41:$ED41)</f>
        <v>101.24528982718977</v>
      </c>
      <c r="FX44" s="43">
        <f t="shared" si="353"/>
        <v>66.563644947270362</v>
      </c>
      <c r="FY44" s="265">
        <f t="shared" ref="FY44:GA44" si="354">FY41-MIN($C41:$ED41)</f>
        <v>48.979986081350283</v>
      </c>
      <c r="FZ44" s="286">
        <f t="shared" ref="FZ44" si="355">FZ41-MIN($C41:$ED41)</f>
        <v>37.71079039210121</v>
      </c>
      <c r="GA44" s="286">
        <f t="shared" si="354"/>
        <v>25.87874350584908</v>
      </c>
      <c r="GB44" s="286">
        <f t="shared" ref="GB44:GC44" si="356">GB41-MIN($C41:$ED41)</f>
        <v>21.63206816529766</v>
      </c>
      <c r="GC44" s="286">
        <f t="shared" si="356"/>
        <v>34.862510045891106</v>
      </c>
      <c r="GD44" s="286">
        <f t="shared" ref="GD44:GE44" si="357">GD41-MIN($C41:$ED41)</f>
        <v>63.08184013479741</v>
      </c>
      <c r="GE44" s="286">
        <f t="shared" si="357"/>
        <v>96.216329623476398</v>
      </c>
      <c r="GF44" s="286">
        <f t="shared" ref="GF44" si="358">GF41-MIN($C41:$ED41)</f>
        <v>113.13891280651447</v>
      </c>
      <c r="GG44" s="286">
        <f t="shared" ref="GG44:GH44" si="359">GG41-MIN($C41:$ED41)</f>
        <v>121.12220467226464</v>
      </c>
      <c r="GH44" s="286">
        <f t="shared" si="359"/>
        <v>109.20183580921508</v>
      </c>
      <c r="GI44" s="286">
        <f t="shared" ref="GI44" si="360">GI41-MIN($C41:$ED41)</f>
        <v>95.913904936901488</v>
      </c>
      <c r="GJ44" s="286">
        <f t="shared" ref="GJ44:GK44" si="361">GJ41-MIN($C41:$ED41)</f>
        <v>64.733469178346596</v>
      </c>
      <c r="GK44" s="286">
        <f t="shared" si="361"/>
        <v>53.789124849538275</v>
      </c>
      <c r="GL44" s="286">
        <f t="shared" ref="GL44" si="362">GL41-MIN($C41:$ED41)</f>
        <v>37.424061895374102</v>
      </c>
    </row>
    <row r="45" spans="1:194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363">DG41-DG59</f>
        <v>0</v>
      </c>
      <c r="DH45" s="50">
        <f t="shared" si="363"/>
        <v>0</v>
      </c>
      <c r="DI45" s="50">
        <f t="shared" si="363"/>
        <v>0</v>
      </c>
      <c r="DJ45" s="50">
        <f t="shared" si="363"/>
        <v>0</v>
      </c>
      <c r="DK45" s="50">
        <f t="shared" si="363"/>
        <v>0</v>
      </c>
      <c r="DL45" s="50">
        <f t="shared" si="363"/>
        <v>0</v>
      </c>
      <c r="DM45" s="50">
        <f t="shared" si="363"/>
        <v>0</v>
      </c>
      <c r="DN45" s="50">
        <f t="shared" si="363"/>
        <v>0</v>
      </c>
      <c r="DO45" s="50">
        <f t="shared" si="363"/>
        <v>0</v>
      </c>
      <c r="DP45" s="50">
        <f t="shared" si="363"/>
        <v>0</v>
      </c>
      <c r="DQ45" s="50">
        <f t="shared" si="363"/>
        <v>0</v>
      </c>
      <c r="DR45" s="50">
        <f t="shared" si="363"/>
        <v>0</v>
      </c>
      <c r="DS45" s="50">
        <f t="shared" si="363"/>
        <v>0</v>
      </c>
      <c r="DT45" s="50">
        <f t="shared" si="363"/>
        <v>0</v>
      </c>
      <c r="DU45" s="50">
        <f t="shared" si="363"/>
        <v>0</v>
      </c>
      <c r="DV45" s="50">
        <f t="shared" si="363"/>
        <v>0</v>
      </c>
      <c r="DW45" s="50">
        <f t="shared" si="363"/>
        <v>0</v>
      </c>
      <c r="DX45" s="50">
        <f t="shared" si="363"/>
        <v>0</v>
      </c>
      <c r="DY45" s="50">
        <f t="shared" si="363"/>
        <v>0</v>
      </c>
      <c r="DZ45" s="135">
        <f t="shared" si="363"/>
        <v>0</v>
      </c>
      <c r="EA45" s="135">
        <f t="shared" si="363"/>
        <v>0</v>
      </c>
      <c r="EB45" s="135">
        <f t="shared" si="363"/>
        <v>0</v>
      </c>
      <c r="EC45" s="135">
        <f t="shared" si="363"/>
        <v>0</v>
      </c>
      <c r="ED45" s="135">
        <f t="shared" si="363"/>
        <v>0</v>
      </c>
      <c r="EE45" s="135">
        <f t="shared" si="363"/>
        <v>0</v>
      </c>
      <c r="EF45" s="135">
        <f t="shared" si="363"/>
        <v>0</v>
      </c>
      <c r="EG45" s="135">
        <f t="shared" si="363"/>
        <v>0</v>
      </c>
      <c r="EH45" s="135">
        <f t="shared" si="363"/>
        <v>0</v>
      </c>
      <c r="EI45" s="135">
        <f t="shared" si="363"/>
        <v>0</v>
      </c>
      <c r="EJ45" s="135">
        <f t="shared" si="363"/>
        <v>0</v>
      </c>
      <c r="EK45" s="135">
        <f t="shared" si="363"/>
        <v>0</v>
      </c>
      <c r="EL45" s="135">
        <f t="shared" si="363"/>
        <v>0</v>
      </c>
      <c r="EM45" s="135">
        <f t="shared" si="363"/>
        <v>0</v>
      </c>
      <c r="EN45" s="135">
        <f t="shared" si="363"/>
        <v>0</v>
      </c>
      <c r="EO45" s="135">
        <f t="shared" ref="EO45:FF45" si="364">EO41-EO59</f>
        <v>0</v>
      </c>
      <c r="EP45" s="135">
        <f t="shared" si="364"/>
        <v>0</v>
      </c>
      <c r="EQ45" s="135">
        <f t="shared" si="364"/>
        <v>0</v>
      </c>
      <c r="ER45" s="135">
        <f t="shared" si="364"/>
        <v>0</v>
      </c>
      <c r="ES45" s="135">
        <f t="shared" si="364"/>
        <v>0</v>
      </c>
      <c r="ET45" s="135">
        <f t="shared" si="364"/>
        <v>0</v>
      </c>
      <c r="EU45" s="135">
        <f t="shared" si="364"/>
        <v>0</v>
      </c>
      <c r="EV45" s="135">
        <f t="shared" si="364"/>
        <v>0</v>
      </c>
      <c r="EW45" s="135">
        <f t="shared" si="364"/>
        <v>0</v>
      </c>
      <c r="EX45" s="135">
        <f t="shared" si="364"/>
        <v>0</v>
      </c>
      <c r="EY45" s="135">
        <f t="shared" si="364"/>
        <v>0</v>
      </c>
      <c r="EZ45" s="135">
        <f t="shared" si="364"/>
        <v>0</v>
      </c>
      <c r="FA45" s="135">
        <f t="shared" si="364"/>
        <v>0</v>
      </c>
      <c r="FB45" s="135">
        <f t="shared" si="364"/>
        <v>0</v>
      </c>
      <c r="FC45" s="135">
        <f t="shared" si="364"/>
        <v>0</v>
      </c>
      <c r="FD45" s="135">
        <f t="shared" si="364"/>
        <v>0</v>
      </c>
      <c r="FE45" s="135">
        <f t="shared" si="364"/>
        <v>0</v>
      </c>
      <c r="FF45" s="135">
        <f t="shared" si="364"/>
        <v>0</v>
      </c>
      <c r="FG45" s="135">
        <f t="shared" ref="FG45:FH45" si="365">FG41-FG59</f>
        <v>0</v>
      </c>
      <c r="FH45" s="135">
        <f t="shared" si="365"/>
        <v>0</v>
      </c>
      <c r="FI45" s="135">
        <f t="shared" ref="FI45:FJ45" si="366">FI41-FI59</f>
        <v>0</v>
      </c>
      <c r="FJ45" s="135">
        <f t="shared" si="366"/>
        <v>0</v>
      </c>
      <c r="FK45" s="50">
        <f t="shared" ref="FK45" si="367">FK41-FK59</f>
        <v>0</v>
      </c>
      <c r="FL45" s="50">
        <f t="shared" ref="FL45:FP45" si="368">FL41-FL59</f>
        <v>0</v>
      </c>
      <c r="FM45" s="50">
        <f t="shared" si="368"/>
        <v>0</v>
      </c>
      <c r="FN45" s="50">
        <f t="shared" si="368"/>
        <v>0</v>
      </c>
      <c r="FO45" s="50">
        <f t="shared" si="368"/>
        <v>0.29068013213691302</v>
      </c>
      <c r="FP45" s="50">
        <f t="shared" si="368"/>
        <v>0.25728994972901376</v>
      </c>
      <c r="FQ45" s="135">
        <f t="shared" ref="FQ45:FR45" si="369">FQ41-FQ59</f>
        <v>0.45684951797905882</v>
      </c>
      <c r="FR45" s="50">
        <f t="shared" si="369"/>
        <v>0.30634745583579104</v>
      </c>
      <c r="FS45" s="50">
        <f t="shared" ref="FS45:FT45" si="370">FS41-FS59</f>
        <v>0.22712563532458319</v>
      </c>
      <c r="FT45" s="50">
        <f t="shared" si="370"/>
        <v>0.64464444141128752</v>
      </c>
      <c r="FU45" s="50">
        <f t="shared" ref="FU45:FV45" si="371">FU41-FU59</f>
        <v>1.2583088912592757</v>
      </c>
      <c r="FV45" s="50">
        <f t="shared" si="371"/>
        <v>-0.55605930353515021</v>
      </c>
      <c r="FW45" s="50">
        <f t="shared" ref="FW45:FX45" si="372">FW41-FW59</f>
        <v>-3.7520734959524589</v>
      </c>
      <c r="FX45" s="50">
        <f t="shared" si="372"/>
        <v>-3.5882913133356169</v>
      </c>
      <c r="FY45" s="304">
        <f t="shared" ref="FY45:GD45" si="373">FY41-FY59</f>
        <v>-2.1001033668298703</v>
      </c>
      <c r="FZ45" s="306">
        <f t="shared" si="373"/>
        <v>-0.17600625008905979</v>
      </c>
      <c r="GA45" s="306">
        <f t="shared" si="373"/>
        <v>6.0689699748840908</v>
      </c>
      <c r="GB45" s="306">
        <f t="shared" si="373"/>
        <v>12.33745740635938</v>
      </c>
      <c r="GC45" s="306">
        <f t="shared" si="373"/>
        <v>22.899699300951124</v>
      </c>
      <c r="GD45" s="306">
        <f t="shared" si="373"/>
        <v>38.292838103958339</v>
      </c>
      <c r="GE45" s="306">
        <f t="shared" ref="GE45:GI45" si="374">GE41-GE59</f>
        <v>53.137082349280035</v>
      </c>
      <c r="GF45" s="306">
        <f t="shared" si="374"/>
        <v>60.039002909604747</v>
      </c>
      <c r="GG45" s="306">
        <f t="shared" si="374"/>
        <v>62.494810039048332</v>
      </c>
      <c r="GH45" s="306">
        <f t="shared" si="374"/>
        <v>56.020952618700576</v>
      </c>
      <c r="GI45" s="306">
        <f t="shared" si="374"/>
        <v>47.105840149722951</v>
      </c>
      <c r="GJ45" s="306">
        <f t="shared" ref="GJ45:GL45" si="375">GJ41-GJ59</f>
        <v>33.381243724597418</v>
      </c>
      <c r="GK45" s="306">
        <f t="shared" si="375"/>
        <v>30.533572432922959</v>
      </c>
      <c r="GL45" s="306">
        <f t="shared" si="375"/>
        <v>52.930401469216235</v>
      </c>
    </row>
    <row r="46" spans="1:194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252"/>
      <c r="GB46" s="276"/>
      <c r="GC46" s="276"/>
      <c r="GD46" s="276"/>
      <c r="GE46" s="276"/>
      <c r="GF46" s="276"/>
      <c r="GG46" s="276"/>
      <c r="GH46" s="276"/>
      <c r="GI46" s="276"/>
      <c r="GJ46" s="276"/>
      <c r="GK46" s="276"/>
      <c r="GL46" s="276"/>
    </row>
    <row r="47" spans="1:194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267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4"/>
      <c r="FO49" s="24"/>
      <c r="FP49" s="24"/>
      <c r="FQ49" s="239"/>
      <c r="FR49" s="24"/>
      <c r="FS49" s="24"/>
      <c r="FT49" s="305"/>
      <c r="FU49" s="305"/>
      <c r="FV49" s="305"/>
      <c r="FW49" s="305"/>
      <c r="FX49" s="305"/>
      <c r="FY49" s="305"/>
      <c r="FZ49" s="292"/>
      <c r="GA49" s="307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572901.47350916523</v>
      </c>
      <c r="D51" s="8">
        <f t="shared" ref="D51:BO51" si="376">D52+D53</f>
        <v>490926.63143192377</v>
      </c>
      <c r="E51" s="8">
        <f t="shared" si="376"/>
        <v>399878.36413920153</v>
      </c>
      <c r="F51" s="8">
        <f t="shared" si="376"/>
        <v>211187.95628595434</v>
      </c>
      <c r="G51" s="8">
        <f t="shared" si="376"/>
        <v>250820.97209498851</v>
      </c>
      <c r="H51" s="8">
        <f t="shared" si="376"/>
        <v>215708.22733228761</v>
      </c>
      <c r="I51" s="8">
        <f t="shared" si="376"/>
        <v>227842.59264649267</v>
      </c>
      <c r="J51" s="8">
        <f t="shared" si="376"/>
        <v>260798.44944801278</v>
      </c>
      <c r="K51" s="8">
        <f t="shared" si="376"/>
        <v>325450.27439585526</v>
      </c>
      <c r="L51" s="8">
        <f t="shared" si="376"/>
        <v>321282.80225985829</v>
      </c>
      <c r="M51" s="8">
        <f t="shared" si="376"/>
        <v>359390.49569329055</v>
      </c>
      <c r="N51" s="8">
        <f t="shared" si="376"/>
        <v>561751.97476245393</v>
      </c>
      <c r="O51" s="8">
        <f t="shared" si="376"/>
        <v>416259.06880121131</v>
      </c>
      <c r="P51" s="8">
        <f t="shared" si="376"/>
        <v>484769.98311396647</v>
      </c>
      <c r="Q51" s="8">
        <f t="shared" si="376"/>
        <v>363791.35815701156</v>
      </c>
      <c r="R51" s="8">
        <f t="shared" si="376"/>
        <v>218112.3055349584</v>
      </c>
      <c r="S51" s="8">
        <f t="shared" si="376"/>
        <v>200263.08647062274</v>
      </c>
      <c r="T51" s="8">
        <f t="shared" si="376"/>
        <v>189581.18599227289</v>
      </c>
      <c r="U51" s="8">
        <f t="shared" si="376"/>
        <v>208043.55101491025</v>
      </c>
      <c r="V51" s="8">
        <f t="shared" si="376"/>
        <v>231530.78801891551</v>
      </c>
      <c r="W51" s="8">
        <f t="shared" si="376"/>
        <v>320271.68289973214</v>
      </c>
      <c r="X51" s="8">
        <f t="shared" si="376"/>
        <v>388238.26430099044</v>
      </c>
      <c r="Y51" s="8">
        <f t="shared" si="376"/>
        <v>383659.78225608834</v>
      </c>
      <c r="Z51" s="8">
        <f t="shared" si="376"/>
        <v>453790.934353925</v>
      </c>
      <c r="AA51" s="8">
        <f t="shared" si="376"/>
        <v>564930.36152347841</v>
      </c>
      <c r="AB51" s="8">
        <f t="shared" si="376"/>
        <v>646767.72698297317</v>
      </c>
      <c r="AC51" s="8">
        <f t="shared" si="376"/>
        <v>392109.58991636173</v>
      </c>
      <c r="AD51" s="8">
        <f t="shared" si="376"/>
        <v>262220.08742444409</v>
      </c>
      <c r="AE51" s="8">
        <f t="shared" si="376"/>
        <v>187128.39998239331</v>
      </c>
      <c r="AF51" s="8">
        <f t="shared" si="376"/>
        <v>194522.5391992339</v>
      </c>
      <c r="AG51" s="8">
        <f t="shared" si="376"/>
        <v>221006.31285695452</v>
      </c>
      <c r="AH51" s="8">
        <f t="shared" si="376"/>
        <v>266622.9034704715</v>
      </c>
      <c r="AI51" s="8">
        <f t="shared" si="376"/>
        <v>272912.01451717416</v>
      </c>
      <c r="AJ51" s="8">
        <f t="shared" si="376"/>
        <v>342845.82666139823</v>
      </c>
      <c r="AK51" s="8">
        <f t="shared" si="376"/>
        <v>386765.91971169115</v>
      </c>
      <c r="AL51" s="8">
        <f t="shared" si="376"/>
        <v>428205.65174794308</v>
      </c>
      <c r="AM51" s="8">
        <f t="shared" si="376"/>
        <v>555969.78861882549</v>
      </c>
      <c r="AN51" s="8">
        <f t="shared" si="376"/>
        <v>509519.54040800035</v>
      </c>
      <c r="AO51" s="8">
        <f t="shared" si="376"/>
        <v>364488.28250484221</v>
      </c>
      <c r="AP51" s="8">
        <f t="shared" si="376"/>
        <v>238694.33539970691</v>
      </c>
      <c r="AQ51" s="8">
        <f t="shared" si="376"/>
        <v>181561.88199363052</v>
      </c>
      <c r="AR51" s="8">
        <f t="shared" si="376"/>
        <v>192742.73518422985</v>
      </c>
      <c r="AS51" s="8">
        <f t="shared" si="376"/>
        <v>208603.33726250543</v>
      </c>
      <c r="AT51" s="8">
        <f t="shared" si="376"/>
        <v>234588.42058606734</v>
      </c>
      <c r="AU51" s="8">
        <f t="shared" si="376"/>
        <v>228286.775158637</v>
      </c>
      <c r="AV51" s="8">
        <f t="shared" si="376"/>
        <v>384435.88589157385</v>
      </c>
      <c r="AW51" s="8">
        <f t="shared" si="376"/>
        <v>406132.88972589199</v>
      </c>
      <c r="AX51" s="8">
        <f t="shared" si="376"/>
        <v>447345.786515404</v>
      </c>
      <c r="AY51" s="8">
        <f t="shared" si="376"/>
        <v>508797.79151766124</v>
      </c>
      <c r="AZ51" s="8">
        <f t="shared" si="376"/>
        <v>368140.57065087685</v>
      </c>
      <c r="BA51" s="8">
        <f t="shared" si="376"/>
        <v>344776.12711937097</v>
      </c>
      <c r="BB51" s="8">
        <f t="shared" si="376"/>
        <v>253574.19582795151</v>
      </c>
      <c r="BC51" s="8">
        <f t="shared" si="376"/>
        <v>193151.70118106448</v>
      </c>
      <c r="BD51" s="8">
        <f t="shared" si="376"/>
        <v>166576.29659380519</v>
      </c>
      <c r="BE51" s="8">
        <f t="shared" si="376"/>
        <v>167351.20039918</v>
      </c>
      <c r="BF51" s="8">
        <f t="shared" si="376"/>
        <v>248847.77274868303</v>
      </c>
      <c r="BG51" s="8">
        <f t="shared" si="376"/>
        <v>292636.81753453182</v>
      </c>
      <c r="BH51" s="8">
        <f t="shared" si="376"/>
        <v>427290.70138990041</v>
      </c>
      <c r="BI51" s="8">
        <f t="shared" si="376"/>
        <v>567329.01377318415</v>
      </c>
      <c r="BJ51" s="8">
        <f t="shared" si="376"/>
        <v>528007.75285632384</v>
      </c>
      <c r="BK51" s="8">
        <f t="shared" si="376"/>
        <v>509670.89328231948</v>
      </c>
      <c r="BL51" s="8">
        <f t="shared" si="376"/>
        <v>487380.15440231102</v>
      </c>
      <c r="BM51" s="8">
        <f t="shared" si="376"/>
        <v>326755.80157324037</v>
      </c>
      <c r="BN51" s="8">
        <f t="shared" si="376"/>
        <v>180653.69484054242</v>
      </c>
      <c r="BO51" s="8">
        <f t="shared" si="376"/>
        <v>182679.03978037735</v>
      </c>
      <c r="BP51" s="8">
        <f t="shared" ref="BP51:EA51" si="377">BP52+BP53</f>
        <v>206455.92741142621</v>
      </c>
      <c r="BQ51" s="8">
        <f t="shared" si="377"/>
        <v>222007.94462013847</v>
      </c>
      <c r="BR51" s="8">
        <f t="shared" si="377"/>
        <v>235062.10772527163</v>
      </c>
      <c r="BS51" s="8">
        <f t="shared" si="377"/>
        <v>270700.59785032884</v>
      </c>
      <c r="BT51" s="8">
        <f t="shared" si="377"/>
        <v>297129.10911886732</v>
      </c>
      <c r="BU51" s="8">
        <f t="shared" si="377"/>
        <v>325300.45370805694</v>
      </c>
      <c r="BV51" s="8">
        <f t="shared" si="377"/>
        <v>549786.78574739094</v>
      </c>
      <c r="BW51" s="8">
        <f t="shared" si="377"/>
        <v>531241.18597592576</v>
      </c>
      <c r="BX51" s="8">
        <f t="shared" si="377"/>
        <v>515280.65096179227</v>
      </c>
      <c r="BY51" s="8">
        <f t="shared" si="377"/>
        <v>342258.93780613295</v>
      </c>
      <c r="BZ51" s="8">
        <f t="shared" si="377"/>
        <v>253859.35407193122</v>
      </c>
      <c r="CA51" s="8">
        <f t="shared" si="377"/>
        <v>202923.17338754339</v>
      </c>
      <c r="CB51" s="8">
        <f t="shared" si="377"/>
        <v>176961.75767447194</v>
      </c>
      <c r="CC51" s="8">
        <f t="shared" si="377"/>
        <v>165188.04657896137</v>
      </c>
      <c r="CD51" s="8">
        <f t="shared" si="377"/>
        <v>201707.62434398496</v>
      </c>
      <c r="CE51" s="8">
        <f t="shared" si="377"/>
        <v>264218.10644707875</v>
      </c>
      <c r="CF51" s="8">
        <f t="shared" si="377"/>
        <v>290993.2920536517</v>
      </c>
      <c r="CG51" s="8">
        <f t="shared" si="377"/>
        <v>332140.64650119189</v>
      </c>
      <c r="CH51" s="8">
        <f t="shared" si="377"/>
        <v>415095.9518850976</v>
      </c>
      <c r="CI51" s="8">
        <f t="shared" si="377"/>
        <v>393938.33480127173</v>
      </c>
      <c r="CJ51" s="8">
        <f t="shared" si="377"/>
        <v>393724.77791278745</v>
      </c>
      <c r="CK51" s="8">
        <f t="shared" si="377"/>
        <v>222260.30662402272</v>
      </c>
      <c r="CL51" s="8">
        <f t="shared" si="377"/>
        <v>184707.31622920721</v>
      </c>
      <c r="CM51" s="8">
        <f t="shared" si="377"/>
        <v>172752.90611730347</v>
      </c>
      <c r="CN51" s="8">
        <f t="shared" si="377"/>
        <v>166321.83841194189</v>
      </c>
      <c r="CO51" s="8">
        <f t="shared" si="377"/>
        <v>201761.780824018</v>
      </c>
      <c r="CP51" s="8">
        <f t="shared" si="377"/>
        <v>238750.23809433245</v>
      </c>
      <c r="CQ51" s="8">
        <f t="shared" si="377"/>
        <v>245200.01685717262</v>
      </c>
      <c r="CR51" s="8">
        <f t="shared" si="377"/>
        <v>274240.8000458898</v>
      </c>
      <c r="CS51" s="8">
        <f t="shared" si="377"/>
        <v>318045.71161878319</v>
      </c>
      <c r="CT51" s="8">
        <f t="shared" si="377"/>
        <v>430950.92458368716</v>
      </c>
      <c r="CU51" s="8">
        <f t="shared" si="377"/>
        <v>510825.42187712248</v>
      </c>
      <c r="CV51" s="8">
        <f t="shared" si="377"/>
        <v>433948.26935350412</v>
      </c>
      <c r="CW51" s="8">
        <f t="shared" si="377"/>
        <v>334721.69118301506</v>
      </c>
      <c r="CX51" s="8">
        <f t="shared" si="377"/>
        <v>216127.53986067986</v>
      </c>
      <c r="CY51" s="8">
        <f t="shared" si="377"/>
        <v>161498.77260950668</v>
      </c>
      <c r="CZ51" s="8">
        <f t="shared" si="377"/>
        <v>179764.46241829259</v>
      </c>
      <c r="DA51" s="8">
        <f t="shared" si="377"/>
        <v>210033.29157990421</v>
      </c>
      <c r="DB51" s="8">
        <f t="shared" si="377"/>
        <v>185962.51981009805</v>
      </c>
      <c r="DC51" s="8">
        <f t="shared" si="377"/>
        <v>229332.42633045116</v>
      </c>
      <c r="DD51" s="8">
        <f t="shared" si="377"/>
        <v>340723.44936710841</v>
      </c>
      <c r="DE51" s="8">
        <f t="shared" si="377"/>
        <v>425929.5527828699</v>
      </c>
      <c r="DF51" s="8">
        <f t="shared" si="377"/>
        <v>469427.6602251227</v>
      </c>
      <c r="DG51" s="8">
        <f t="shared" si="377"/>
        <v>503595.3592445887</v>
      </c>
      <c r="DH51" s="8">
        <f t="shared" si="377"/>
        <v>472611.33754356671</v>
      </c>
      <c r="DI51" s="8">
        <f t="shared" si="377"/>
        <v>331022.13082795078</v>
      </c>
      <c r="DJ51" s="8">
        <f t="shared" si="377"/>
        <v>239307.58409454252</v>
      </c>
      <c r="DK51" s="8">
        <f t="shared" si="377"/>
        <v>202429.08128183588</v>
      </c>
      <c r="DL51" s="8">
        <f t="shared" si="377"/>
        <v>200864.65415506202</v>
      </c>
      <c r="DM51" s="8">
        <f t="shared" si="377"/>
        <v>217060.48845887685</v>
      </c>
      <c r="DN51" s="8">
        <f t="shared" si="377"/>
        <v>251885.71964683969</v>
      </c>
      <c r="DO51" s="8">
        <f t="shared" si="377"/>
        <v>283589.63325970428</v>
      </c>
      <c r="DP51" s="8">
        <f t="shared" si="377"/>
        <v>376606.51550735609</v>
      </c>
      <c r="DQ51" s="8">
        <f t="shared" si="377"/>
        <v>406696.93263222941</v>
      </c>
      <c r="DR51" s="8">
        <f t="shared" si="377"/>
        <v>471534.17856019398</v>
      </c>
      <c r="DS51" s="8">
        <f t="shared" si="377"/>
        <v>482279.30670464499</v>
      </c>
      <c r="DT51" s="8">
        <f t="shared" si="377"/>
        <v>454306.31079885282</v>
      </c>
      <c r="DU51" s="8">
        <f t="shared" si="377"/>
        <v>314522.24066802004</v>
      </c>
      <c r="DV51" s="8">
        <f t="shared" si="377"/>
        <v>217674.17405647947</v>
      </c>
      <c r="DW51" s="8">
        <f t="shared" si="377"/>
        <v>178756.99607120975</v>
      </c>
      <c r="DX51" s="8">
        <f t="shared" si="377"/>
        <v>178184.91681280622</v>
      </c>
      <c r="DY51" s="8">
        <f t="shared" si="377"/>
        <v>192275.30329586574</v>
      </c>
      <c r="DZ51" s="8">
        <f t="shared" si="377"/>
        <v>218017.86832779672</v>
      </c>
      <c r="EA51" s="8">
        <f t="shared" si="377"/>
        <v>239843.50064864123</v>
      </c>
      <c r="EB51" s="8">
        <f t="shared" ref="EB51:GF51" si="378">EB52+EB53</f>
        <v>312640.64008256741</v>
      </c>
      <c r="EC51" s="8">
        <f t="shared" si="378"/>
        <v>359045.34119993454</v>
      </c>
      <c r="ED51" s="8">
        <f t="shared" si="378"/>
        <v>440935.24699450086</v>
      </c>
      <c r="EE51" s="8">
        <f t="shared" si="378"/>
        <v>493929.5858268959</v>
      </c>
      <c r="EF51" s="8">
        <f t="shared" si="378"/>
        <v>461470.18090546661</v>
      </c>
      <c r="EG51" s="8">
        <f t="shared" si="378"/>
        <v>320249.28358677507</v>
      </c>
      <c r="EH51" s="8">
        <f t="shared" si="378"/>
        <v>228063.10043550355</v>
      </c>
      <c r="EI51" s="8">
        <f t="shared" si="378"/>
        <v>193496.96413074338</v>
      </c>
      <c r="EJ51" s="8">
        <f t="shared" si="378"/>
        <v>190506.08326593551</v>
      </c>
      <c r="EK51" s="8">
        <f t="shared" si="378"/>
        <v>204961.59241392193</v>
      </c>
      <c r="EL51" s="8">
        <f t="shared" si="378"/>
        <v>237847.09379058043</v>
      </c>
      <c r="EM51" s="8">
        <f t="shared" si="378"/>
        <v>268758.77072851697</v>
      </c>
      <c r="EN51" s="8">
        <f t="shared" si="378"/>
        <v>348714.14584747801</v>
      </c>
      <c r="EO51" s="8">
        <f t="shared" si="378"/>
        <v>389557.81279795035</v>
      </c>
      <c r="EP51" s="8">
        <f t="shared" si="378"/>
        <v>461359.48237538512</v>
      </c>
      <c r="EQ51" s="8">
        <f t="shared" si="378"/>
        <v>493477.97292367008</v>
      </c>
      <c r="ER51" s="8">
        <f t="shared" si="378"/>
        <v>460861.80652123014</v>
      </c>
      <c r="ES51" s="8">
        <f t="shared" si="378"/>
        <v>324604.12229645246</v>
      </c>
      <c r="ET51" s="8">
        <f t="shared" si="378"/>
        <v>230296.4337688369</v>
      </c>
      <c r="EU51" s="8">
        <f t="shared" si="378"/>
        <v>191948.57703396917</v>
      </c>
      <c r="EV51" s="8">
        <f t="shared" si="378"/>
        <v>186430.7328414568</v>
      </c>
      <c r="EW51" s="8">
        <f t="shared" si="378"/>
        <v>185901.64503697443</v>
      </c>
      <c r="EX51" s="8">
        <f t="shared" si="378"/>
        <v>219187.3627127315</v>
      </c>
      <c r="EY51" s="8">
        <f t="shared" si="378"/>
        <v>246412.71968721421</v>
      </c>
      <c r="EZ51" s="8">
        <f t="shared" si="378"/>
        <v>352494.11169203924</v>
      </c>
      <c r="FA51" s="8">
        <f t="shared" si="378"/>
        <v>397886.4427535272</v>
      </c>
      <c r="FB51" s="8">
        <f t="shared" si="378"/>
        <v>440173.05385690782</v>
      </c>
      <c r="FC51" s="8">
        <f t="shared" si="378"/>
        <v>526646.3052981291</v>
      </c>
      <c r="FD51" s="8">
        <f t="shared" si="378"/>
        <v>439984.1946210984</v>
      </c>
      <c r="FE51" s="8">
        <f t="shared" si="378"/>
        <v>326953.33258353703</v>
      </c>
      <c r="FF51" s="8">
        <f t="shared" si="378"/>
        <v>289139.77208305901</v>
      </c>
      <c r="FG51" s="8">
        <f t="shared" si="378"/>
        <v>186529.36026204366</v>
      </c>
      <c r="FH51" s="8">
        <f t="shared" si="378"/>
        <v>247478.44259508839</v>
      </c>
      <c r="FI51" s="8">
        <f t="shared" si="378"/>
        <v>200261.2842200204</v>
      </c>
      <c r="FJ51" s="8">
        <f t="shared" si="378"/>
        <v>233542.17904329335</v>
      </c>
      <c r="FK51" s="8">
        <f t="shared" si="378"/>
        <v>254060.33220426773</v>
      </c>
      <c r="FL51" s="8">
        <f t="shared" si="378"/>
        <v>346516.87455620535</v>
      </c>
      <c r="FM51" s="8">
        <f t="shared" si="378"/>
        <v>394861.79436071392</v>
      </c>
      <c r="FN51" s="8">
        <f t="shared" si="378"/>
        <v>453195.7966144908</v>
      </c>
      <c r="FO51" s="8">
        <f t="shared" si="378"/>
        <v>502267.12352063367</v>
      </c>
      <c r="FP51" s="8">
        <f t="shared" si="378"/>
        <v>493904.24936511944</v>
      </c>
      <c r="FQ51" s="150">
        <f t="shared" si="378"/>
        <v>294131.18332325213</v>
      </c>
      <c r="FR51" s="8">
        <f t="shared" si="378"/>
        <v>188950.19782892996</v>
      </c>
      <c r="FS51" s="8">
        <f t="shared" si="378"/>
        <v>187987.02527471117</v>
      </c>
      <c r="FT51" s="8">
        <f t="shared" si="378"/>
        <v>163139.78251987803</v>
      </c>
      <c r="FU51" s="8">
        <f t="shared" si="378"/>
        <v>178192.81055751783</v>
      </c>
      <c r="FV51" s="8">
        <f t="shared" si="378"/>
        <v>232238.41935483867</v>
      </c>
      <c r="FW51" s="8">
        <f t="shared" si="378"/>
        <v>230955.55846770981</v>
      </c>
      <c r="FX51" s="269">
        <f t="shared" si="378"/>
        <v>301080.07368540048</v>
      </c>
      <c r="FY51" s="294">
        <f t="shared" si="378"/>
        <v>331554.04673673696</v>
      </c>
      <c r="FZ51" s="294">
        <f t="shared" si="378"/>
        <v>383457.52752115455</v>
      </c>
      <c r="GA51" s="294">
        <f t="shared" si="378"/>
        <v>409849.61169108428</v>
      </c>
      <c r="GB51" s="294">
        <f t="shared" si="378"/>
        <v>384503.63185558293</v>
      </c>
      <c r="GC51" s="294">
        <f t="shared" si="378"/>
        <v>269459.00286918686</v>
      </c>
      <c r="GD51" s="294">
        <f t="shared" si="378"/>
        <v>190530.05529142686</v>
      </c>
      <c r="GE51" s="294">
        <f t="shared" si="378"/>
        <v>157728.15987665817</v>
      </c>
      <c r="GF51" s="294">
        <f t="shared" si="378"/>
        <v>157519.01139452989</v>
      </c>
      <c r="GG51" s="294">
        <f t="shared" ref="GG51:GH51" si="379">GG52+GG53</f>
        <v>170436.58005514211</v>
      </c>
      <c r="GH51" s="294">
        <f t="shared" si="379"/>
        <v>197072.52542319978</v>
      </c>
      <c r="GI51" s="294">
        <f t="shared" ref="GI51:GJ51" si="380">GI52+GI53</f>
        <v>221193.13526436809</v>
      </c>
      <c r="GJ51" s="294">
        <f t="shared" si="380"/>
        <v>289401.6806379155</v>
      </c>
      <c r="GK51" s="294">
        <f t="shared" ref="GK51" si="381">GK52+GK53</f>
        <v>324898.0527267406</v>
      </c>
    </row>
    <row r="52" spans="1:193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229888.52575139591</v>
      </c>
      <c r="EY52" s="2">
        <v>232193.92826354963</v>
      </c>
      <c r="EZ52" s="2">
        <v>272977.06233093451</v>
      </c>
      <c r="FA52" s="2">
        <v>230452.97286977916</v>
      </c>
      <c r="FB52" s="2">
        <v>241130.11408126995</v>
      </c>
      <c r="FC52" s="2">
        <v>310638.89162328572</v>
      </c>
      <c r="FD52" s="2">
        <v>306132.11527984135</v>
      </c>
      <c r="FE52" s="2">
        <v>296044.8132013391</v>
      </c>
      <c r="FF52" s="2">
        <v>291769.87688972941</v>
      </c>
      <c r="FG52" s="2">
        <v>302206.09569693863</v>
      </c>
      <c r="FH52" s="2">
        <v>291658.7788624207</v>
      </c>
      <c r="FI52" s="2">
        <v>296423.33369192603</v>
      </c>
      <c r="FJ52" s="2">
        <v>295189.87483561313</v>
      </c>
      <c r="FK52" s="2">
        <v>298901.97299601813</v>
      </c>
      <c r="FL52" s="2">
        <v>297966.31041949394</v>
      </c>
      <c r="FM52" s="2">
        <v>326918.0308320818</v>
      </c>
      <c r="FN52" s="2">
        <v>335175.95187766734</v>
      </c>
      <c r="FO52" s="2">
        <v>353073.45348538866</v>
      </c>
      <c r="FP52" s="2">
        <v>312789.43357854441</v>
      </c>
      <c r="FQ52" s="315">
        <v>230480.17910250695</v>
      </c>
      <c r="FR52" s="2">
        <v>228805.20583860157</v>
      </c>
      <c r="FS52" s="2">
        <v>206546.06392130477</v>
      </c>
      <c r="FT52" s="2">
        <v>209553.65545672987</v>
      </c>
      <c r="FU52" s="2">
        <v>251241.02101642173</v>
      </c>
      <c r="FV52" s="2">
        <v>245120.03314229858</v>
      </c>
      <c r="FW52" s="2">
        <v>303648.23282564618</v>
      </c>
      <c r="FX52" s="299">
        <v>235241.36400798097</v>
      </c>
      <c r="FY52" s="295">
        <v>207787.38007007045</v>
      </c>
      <c r="FZ52" s="295">
        <v>331747.85010179982</v>
      </c>
      <c r="GA52" s="295">
        <v>216310.74854410405</v>
      </c>
      <c r="GB52" s="295">
        <v>214219.50199283764</v>
      </c>
      <c r="GC52" s="295">
        <v>200612.36990592361</v>
      </c>
      <c r="GD52" s="295">
        <v>199718.84893689374</v>
      </c>
      <c r="GE52" s="295">
        <v>208151.48713176826</v>
      </c>
      <c r="GF52" s="295">
        <v>209725.40417066542</v>
      </c>
      <c r="GG52" s="295">
        <v>229414.37143735576</v>
      </c>
      <c r="GH52" s="295">
        <v>226145.5683106099</v>
      </c>
      <c r="GI52" s="295">
        <v>244177.81155759643</v>
      </c>
      <c r="GJ52" s="295">
        <v>267951.44605699508</v>
      </c>
      <c r="GK52" s="295">
        <v>292655.24460800376</v>
      </c>
    </row>
    <row r="53" spans="1:193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-10701.16303866441</v>
      </c>
      <c r="EY53" s="2">
        <v>14218.791423664574</v>
      </c>
      <c r="EZ53" s="2">
        <v>79517.049361104728</v>
      </c>
      <c r="FA53" s="2">
        <v>167433.46988374804</v>
      </c>
      <c r="FB53" s="2">
        <v>199042.93977563787</v>
      </c>
      <c r="FC53" s="2">
        <v>216007.41367484338</v>
      </c>
      <c r="FD53" s="2">
        <v>133852.07934125705</v>
      </c>
      <c r="FE53" s="2">
        <v>30908.519382197934</v>
      </c>
      <c r="FF53" s="2">
        <v>-2630.1048066703952</v>
      </c>
      <c r="FG53" s="2">
        <v>-115676.73543489497</v>
      </c>
      <c r="FH53" s="2">
        <v>-44180.336267332314</v>
      </c>
      <c r="FI53" s="2">
        <v>-96162.04947190563</v>
      </c>
      <c r="FJ53" s="2">
        <v>-61647.695792319777</v>
      </c>
      <c r="FK53" s="2">
        <v>-44841.640791750397</v>
      </c>
      <c r="FL53" s="2">
        <v>48550.564136711415</v>
      </c>
      <c r="FM53" s="2">
        <v>67943.763528632117</v>
      </c>
      <c r="FN53" s="2">
        <v>118019.84473682346</v>
      </c>
      <c r="FO53" s="2">
        <v>149193.67003524501</v>
      </c>
      <c r="FP53" s="2">
        <v>181114.81578657503</v>
      </c>
      <c r="FQ53" s="315">
        <v>63651.004220745177</v>
      </c>
      <c r="FR53" s="2">
        <v>-39855.008009671612</v>
      </c>
      <c r="FS53" s="2">
        <v>-18559.038646593603</v>
      </c>
      <c r="FT53" s="2">
        <v>-46413.87293685184</v>
      </c>
      <c r="FU53" s="2">
        <v>-73048.210458903894</v>
      </c>
      <c r="FV53" s="2">
        <v>-12881.613787459908</v>
      </c>
      <c r="FW53" s="2">
        <v>-72692.674357936368</v>
      </c>
      <c r="FX53" s="299">
        <v>65838.709677419509</v>
      </c>
      <c r="FY53" s="295">
        <v>123766.66666666651</v>
      </c>
      <c r="FZ53" s="295">
        <v>51709.677419354732</v>
      </c>
      <c r="GA53" s="295">
        <v>193538.86314698023</v>
      </c>
      <c r="GB53" s="295">
        <v>170284.12986274529</v>
      </c>
      <c r="GC53" s="295">
        <v>68846.632963263255</v>
      </c>
      <c r="GD53" s="295">
        <v>-9188.7936454668816</v>
      </c>
      <c r="GE53" s="295">
        <v>-50423.327255110082</v>
      </c>
      <c r="GF53" s="295">
        <v>-52206.39277613553</v>
      </c>
      <c r="GG53" s="295">
        <v>-58977.791382213647</v>
      </c>
      <c r="GH53" s="295">
        <v>-29073.04288741012</v>
      </c>
      <c r="GI53" s="295">
        <v>-22984.676293228345</v>
      </c>
      <c r="GJ53" s="295">
        <v>21450.234580920427</v>
      </c>
      <c r="GK53" s="295">
        <v>32242.808118736837</v>
      </c>
    </row>
    <row r="54" spans="1:193" x14ac:dyDescent="0.2">
      <c r="A54" s="12" t="s">
        <v>6</v>
      </c>
      <c r="B54" s="12"/>
      <c r="C54" s="8">
        <f>C55+C56</f>
        <v>572901.47350916523</v>
      </c>
      <c r="D54" s="8">
        <f t="shared" ref="D54:BO54" si="382">D55+D56</f>
        <v>490926.63143192377</v>
      </c>
      <c r="E54" s="8">
        <f t="shared" si="382"/>
        <v>399878.36413920153</v>
      </c>
      <c r="F54" s="8">
        <f t="shared" si="382"/>
        <v>211187.95628595434</v>
      </c>
      <c r="G54" s="8">
        <f t="shared" si="382"/>
        <v>250820.97209498851</v>
      </c>
      <c r="H54" s="8">
        <f t="shared" si="382"/>
        <v>215708.22733228761</v>
      </c>
      <c r="I54" s="8">
        <f t="shared" si="382"/>
        <v>227842.59264649267</v>
      </c>
      <c r="J54" s="8">
        <f t="shared" si="382"/>
        <v>260798.44944801278</v>
      </c>
      <c r="K54" s="8">
        <f t="shared" si="382"/>
        <v>325450.27439585526</v>
      </c>
      <c r="L54" s="8">
        <f t="shared" si="382"/>
        <v>321282.80225985829</v>
      </c>
      <c r="M54" s="8">
        <f t="shared" si="382"/>
        <v>359390.49569329055</v>
      </c>
      <c r="N54" s="8">
        <f t="shared" si="382"/>
        <v>561751.97476245393</v>
      </c>
      <c r="O54" s="8">
        <f t="shared" si="382"/>
        <v>416259.06880121131</v>
      </c>
      <c r="P54" s="8">
        <f t="shared" si="382"/>
        <v>484769.98311396647</v>
      </c>
      <c r="Q54" s="8">
        <f t="shared" si="382"/>
        <v>363791.35815701156</v>
      </c>
      <c r="R54" s="8">
        <f t="shared" si="382"/>
        <v>218112.3055349584</v>
      </c>
      <c r="S54" s="8">
        <f t="shared" si="382"/>
        <v>200263.08647062274</v>
      </c>
      <c r="T54" s="8">
        <f t="shared" si="382"/>
        <v>189581.18599227289</v>
      </c>
      <c r="U54" s="8">
        <f t="shared" si="382"/>
        <v>208043.55101491025</v>
      </c>
      <c r="V54" s="8">
        <f t="shared" si="382"/>
        <v>231530.78801891551</v>
      </c>
      <c r="W54" s="8">
        <f t="shared" si="382"/>
        <v>320271.68289973214</v>
      </c>
      <c r="X54" s="8">
        <f t="shared" si="382"/>
        <v>388238.26430099044</v>
      </c>
      <c r="Y54" s="8">
        <f t="shared" si="382"/>
        <v>383659.78225608834</v>
      </c>
      <c r="Z54" s="8">
        <f t="shared" si="382"/>
        <v>453790.934353925</v>
      </c>
      <c r="AA54" s="8">
        <f t="shared" si="382"/>
        <v>564930.36152347841</v>
      </c>
      <c r="AB54" s="8">
        <f t="shared" si="382"/>
        <v>646767.72698297317</v>
      </c>
      <c r="AC54" s="8">
        <f t="shared" si="382"/>
        <v>392109.58991636173</v>
      </c>
      <c r="AD54" s="8">
        <f t="shared" si="382"/>
        <v>262220.08742444409</v>
      </c>
      <c r="AE54" s="8">
        <f t="shared" si="382"/>
        <v>187128.39998239331</v>
      </c>
      <c r="AF54" s="8">
        <f t="shared" si="382"/>
        <v>194522.5391992339</v>
      </c>
      <c r="AG54" s="8">
        <f t="shared" si="382"/>
        <v>221006.31285695452</v>
      </c>
      <c r="AH54" s="8">
        <f t="shared" si="382"/>
        <v>266622.9034704715</v>
      </c>
      <c r="AI54" s="8">
        <f t="shared" si="382"/>
        <v>272912.01451717416</v>
      </c>
      <c r="AJ54" s="8">
        <f t="shared" si="382"/>
        <v>342845.82666139823</v>
      </c>
      <c r="AK54" s="8">
        <f t="shared" si="382"/>
        <v>386765.91971169115</v>
      </c>
      <c r="AL54" s="8">
        <f t="shared" si="382"/>
        <v>428205.65174794308</v>
      </c>
      <c r="AM54" s="8">
        <f t="shared" si="382"/>
        <v>555969.78861882549</v>
      </c>
      <c r="AN54" s="8">
        <f t="shared" si="382"/>
        <v>509519.54040800035</v>
      </c>
      <c r="AO54" s="8">
        <f t="shared" si="382"/>
        <v>364488.28250484221</v>
      </c>
      <c r="AP54" s="8">
        <f t="shared" si="382"/>
        <v>238694.33539970691</v>
      </c>
      <c r="AQ54" s="8">
        <f t="shared" si="382"/>
        <v>181561.88199363052</v>
      </c>
      <c r="AR54" s="8">
        <f t="shared" si="382"/>
        <v>192742.73518422985</v>
      </c>
      <c r="AS54" s="8">
        <f t="shared" si="382"/>
        <v>208603.33726250543</v>
      </c>
      <c r="AT54" s="8">
        <f t="shared" si="382"/>
        <v>234588.42058606734</v>
      </c>
      <c r="AU54" s="8">
        <f t="shared" si="382"/>
        <v>228286.775158637</v>
      </c>
      <c r="AV54" s="8">
        <f t="shared" si="382"/>
        <v>384435.88589157385</v>
      </c>
      <c r="AW54" s="8">
        <f t="shared" si="382"/>
        <v>406132.88972589199</v>
      </c>
      <c r="AX54" s="8">
        <f t="shared" si="382"/>
        <v>447345.786515404</v>
      </c>
      <c r="AY54" s="8">
        <f t="shared" si="382"/>
        <v>508797.79151766124</v>
      </c>
      <c r="AZ54" s="8">
        <f t="shared" si="382"/>
        <v>368140.57065087685</v>
      </c>
      <c r="BA54" s="8">
        <f t="shared" si="382"/>
        <v>344776.12711937097</v>
      </c>
      <c r="BB54" s="8">
        <f t="shared" si="382"/>
        <v>253574.19582795151</v>
      </c>
      <c r="BC54" s="8">
        <f t="shared" si="382"/>
        <v>193151.70118106448</v>
      </c>
      <c r="BD54" s="8">
        <f t="shared" si="382"/>
        <v>166576.29659380519</v>
      </c>
      <c r="BE54" s="8">
        <f t="shared" si="382"/>
        <v>167351.20039918</v>
      </c>
      <c r="BF54" s="8">
        <f t="shared" si="382"/>
        <v>248847.77274868303</v>
      </c>
      <c r="BG54" s="8">
        <f t="shared" si="382"/>
        <v>292636.81753453182</v>
      </c>
      <c r="BH54" s="8">
        <f t="shared" si="382"/>
        <v>427290.70138990041</v>
      </c>
      <c r="BI54" s="8">
        <f t="shared" si="382"/>
        <v>567329.01377318415</v>
      </c>
      <c r="BJ54" s="8">
        <f t="shared" si="382"/>
        <v>528007.75285632384</v>
      </c>
      <c r="BK54" s="8">
        <f t="shared" si="382"/>
        <v>509670.89328231948</v>
      </c>
      <c r="BL54" s="8">
        <f t="shared" si="382"/>
        <v>487380.15440231102</v>
      </c>
      <c r="BM54" s="8">
        <f t="shared" si="382"/>
        <v>326755.80157324037</v>
      </c>
      <c r="BN54" s="8">
        <f t="shared" si="382"/>
        <v>180653.69484054242</v>
      </c>
      <c r="BO54" s="8">
        <f t="shared" si="382"/>
        <v>182679.03978037735</v>
      </c>
      <c r="BP54" s="8">
        <f t="shared" ref="BP54:EA54" si="383">BP55+BP56</f>
        <v>206455.92741142621</v>
      </c>
      <c r="BQ54" s="8">
        <f t="shared" si="383"/>
        <v>222007.94462013847</v>
      </c>
      <c r="BR54" s="8">
        <f t="shared" si="383"/>
        <v>235062.10772527163</v>
      </c>
      <c r="BS54" s="8">
        <f t="shared" si="383"/>
        <v>270700.59785032884</v>
      </c>
      <c r="BT54" s="8">
        <f t="shared" si="383"/>
        <v>297129.10911886732</v>
      </c>
      <c r="BU54" s="8">
        <f t="shared" si="383"/>
        <v>325300.45370805694</v>
      </c>
      <c r="BV54" s="8">
        <f t="shared" si="383"/>
        <v>549786.78574739094</v>
      </c>
      <c r="BW54" s="8">
        <f t="shared" si="383"/>
        <v>531241.18597592576</v>
      </c>
      <c r="BX54" s="8">
        <f t="shared" si="383"/>
        <v>515280.65096179227</v>
      </c>
      <c r="BY54" s="8">
        <f t="shared" si="383"/>
        <v>342258.93780613295</v>
      </c>
      <c r="BZ54" s="8">
        <f t="shared" si="383"/>
        <v>253859.35407193122</v>
      </c>
      <c r="CA54" s="8">
        <f t="shared" si="383"/>
        <v>202923.17338754339</v>
      </c>
      <c r="CB54" s="8">
        <f t="shared" si="383"/>
        <v>176961.75767447194</v>
      </c>
      <c r="CC54" s="8">
        <f t="shared" si="383"/>
        <v>165188.04657896137</v>
      </c>
      <c r="CD54" s="8">
        <f t="shared" si="383"/>
        <v>201707.62434398496</v>
      </c>
      <c r="CE54" s="8">
        <f t="shared" si="383"/>
        <v>264218.10644707875</v>
      </c>
      <c r="CF54" s="8">
        <f t="shared" si="383"/>
        <v>290993.2920536517</v>
      </c>
      <c r="CG54" s="8">
        <f t="shared" si="383"/>
        <v>332140.64650119189</v>
      </c>
      <c r="CH54" s="8">
        <f t="shared" si="383"/>
        <v>415095.9518850976</v>
      </c>
      <c r="CI54" s="8">
        <f t="shared" si="383"/>
        <v>393938.33480127173</v>
      </c>
      <c r="CJ54" s="8">
        <f t="shared" si="383"/>
        <v>393724.77791278745</v>
      </c>
      <c r="CK54" s="8">
        <f t="shared" si="383"/>
        <v>222260.30662402272</v>
      </c>
      <c r="CL54" s="8">
        <f t="shared" si="383"/>
        <v>184707.31622920721</v>
      </c>
      <c r="CM54" s="8">
        <f t="shared" si="383"/>
        <v>172752.90611730347</v>
      </c>
      <c r="CN54" s="8">
        <f t="shared" si="383"/>
        <v>166321.83841194189</v>
      </c>
      <c r="CO54" s="8">
        <f t="shared" si="383"/>
        <v>201761.780824018</v>
      </c>
      <c r="CP54" s="8">
        <f t="shared" si="383"/>
        <v>238750.23809433245</v>
      </c>
      <c r="CQ54" s="8">
        <f t="shared" si="383"/>
        <v>245200.01685717262</v>
      </c>
      <c r="CR54" s="8">
        <f t="shared" si="383"/>
        <v>274240.8000458898</v>
      </c>
      <c r="CS54" s="8">
        <f t="shared" si="383"/>
        <v>318045.71161878319</v>
      </c>
      <c r="CT54" s="8">
        <f t="shared" si="383"/>
        <v>430950.92458368716</v>
      </c>
      <c r="CU54" s="8">
        <f t="shared" si="383"/>
        <v>510825.42187712248</v>
      </c>
      <c r="CV54" s="8">
        <f t="shared" si="383"/>
        <v>433948.26935350412</v>
      </c>
      <c r="CW54" s="8">
        <f t="shared" si="383"/>
        <v>334721.69118301506</v>
      </c>
      <c r="CX54" s="8">
        <f t="shared" si="383"/>
        <v>216127.53986067986</v>
      </c>
      <c r="CY54" s="8">
        <f t="shared" si="383"/>
        <v>161498.77260950668</v>
      </c>
      <c r="CZ54" s="8">
        <f t="shared" si="383"/>
        <v>179764.46241829259</v>
      </c>
      <c r="DA54" s="8">
        <f t="shared" si="383"/>
        <v>210033.29157990421</v>
      </c>
      <c r="DB54" s="8">
        <f t="shared" si="383"/>
        <v>185962.51981009805</v>
      </c>
      <c r="DC54" s="8">
        <f t="shared" si="383"/>
        <v>229332.42633045116</v>
      </c>
      <c r="DD54" s="8">
        <f t="shared" si="383"/>
        <v>340723.44936710841</v>
      </c>
      <c r="DE54" s="8">
        <f t="shared" si="383"/>
        <v>425929.5527828699</v>
      </c>
      <c r="DF54" s="8">
        <f t="shared" si="383"/>
        <v>469427.6602251227</v>
      </c>
      <c r="DG54" s="8">
        <f t="shared" si="383"/>
        <v>503595.3592445887</v>
      </c>
      <c r="DH54" s="8">
        <f t="shared" si="383"/>
        <v>472611.33754356671</v>
      </c>
      <c r="DI54" s="8">
        <f t="shared" si="383"/>
        <v>331022.13082795078</v>
      </c>
      <c r="DJ54" s="8">
        <f t="shared" si="383"/>
        <v>239307.58409454252</v>
      </c>
      <c r="DK54" s="8">
        <f t="shared" si="383"/>
        <v>202429.08128183588</v>
      </c>
      <c r="DL54" s="8">
        <f t="shared" si="383"/>
        <v>200864.65415506202</v>
      </c>
      <c r="DM54" s="8">
        <f t="shared" si="383"/>
        <v>217060.48845887685</v>
      </c>
      <c r="DN54" s="8">
        <f t="shared" si="383"/>
        <v>251885.71964683969</v>
      </c>
      <c r="DO54" s="8">
        <f t="shared" si="383"/>
        <v>283589.63325970428</v>
      </c>
      <c r="DP54" s="8">
        <f t="shared" si="383"/>
        <v>376606.51550735609</v>
      </c>
      <c r="DQ54" s="8">
        <f t="shared" si="383"/>
        <v>406696.93263222941</v>
      </c>
      <c r="DR54" s="8">
        <f t="shared" si="383"/>
        <v>471534.17856019398</v>
      </c>
      <c r="DS54" s="8">
        <f t="shared" si="383"/>
        <v>482279.30670464499</v>
      </c>
      <c r="DT54" s="8">
        <f t="shared" si="383"/>
        <v>454306.31079885282</v>
      </c>
      <c r="DU54" s="8">
        <f t="shared" si="383"/>
        <v>314522.24066802004</v>
      </c>
      <c r="DV54" s="8">
        <f t="shared" si="383"/>
        <v>217674.17405647947</v>
      </c>
      <c r="DW54" s="8">
        <f t="shared" si="383"/>
        <v>178756.99607120975</v>
      </c>
      <c r="DX54" s="8">
        <f t="shared" si="383"/>
        <v>178184.91681280622</v>
      </c>
      <c r="DY54" s="8">
        <f t="shared" si="383"/>
        <v>192275.30329586574</v>
      </c>
      <c r="DZ54" s="8">
        <f t="shared" si="383"/>
        <v>218017.86832779672</v>
      </c>
      <c r="EA54" s="8">
        <f t="shared" si="383"/>
        <v>239843.50064864123</v>
      </c>
      <c r="EB54" s="8">
        <f t="shared" ref="EB54:GF54" si="384">EB55+EB56</f>
        <v>312640.64008256741</v>
      </c>
      <c r="EC54" s="8">
        <f t="shared" si="384"/>
        <v>359045.34119993454</v>
      </c>
      <c r="ED54" s="8">
        <f t="shared" si="384"/>
        <v>440935.24699450086</v>
      </c>
      <c r="EE54" s="8">
        <f t="shared" si="384"/>
        <v>493929.5858268959</v>
      </c>
      <c r="EF54" s="8">
        <f t="shared" si="384"/>
        <v>461470.18090546661</v>
      </c>
      <c r="EG54" s="8">
        <f t="shared" si="384"/>
        <v>320249.28358677507</v>
      </c>
      <c r="EH54" s="8">
        <f t="shared" si="384"/>
        <v>228063.10043550355</v>
      </c>
      <c r="EI54" s="8">
        <f t="shared" si="384"/>
        <v>193496.96413074338</v>
      </c>
      <c r="EJ54" s="8">
        <f t="shared" si="384"/>
        <v>190506.08326593551</v>
      </c>
      <c r="EK54" s="8">
        <f t="shared" si="384"/>
        <v>204961.59241392193</v>
      </c>
      <c r="EL54" s="8">
        <f t="shared" si="384"/>
        <v>237847.09379058043</v>
      </c>
      <c r="EM54" s="8">
        <f t="shared" si="384"/>
        <v>268758.77072851697</v>
      </c>
      <c r="EN54" s="8">
        <f t="shared" si="384"/>
        <v>348714.14584747801</v>
      </c>
      <c r="EO54" s="8">
        <f t="shared" si="384"/>
        <v>389557.81279795035</v>
      </c>
      <c r="EP54" s="8">
        <f t="shared" si="384"/>
        <v>461359.48237538512</v>
      </c>
      <c r="EQ54" s="8">
        <f t="shared" si="384"/>
        <v>493477.97292367008</v>
      </c>
      <c r="ER54" s="8">
        <f t="shared" si="384"/>
        <v>460861.80652123014</v>
      </c>
      <c r="ES54" s="8">
        <f t="shared" si="384"/>
        <v>324604.12229645246</v>
      </c>
      <c r="ET54" s="8">
        <f t="shared" si="384"/>
        <v>230296.4337688369</v>
      </c>
      <c r="EU54" s="8">
        <f t="shared" si="384"/>
        <v>191948.57703396917</v>
      </c>
      <c r="EV54" s="8">
        <f t="shared" si="384"/>
        <v>186430.7328414568</v>
      </c>
      <c r="EW54" s="8">
        <f t="shared" si="384"/>
        <v>185901.64503697443</v>
      </c>
      <c r="EX54" s="8">
        <f t="shared" si="384"/>
        <v>219187.3627127315</v>
      </c>
      <c r="EY54" s="8">
        <f t="shared" si="384"/>
        <v>246412.71968721421</v>
      </c>
      <c r="EZ54" s="8">
        <f t="shared" si="384"/>
        <v>352494.11169203924</v>
      </c>
      <c r="FA54" s="8">
        <f t="shared" si="384"/>
        <v>397886.4427535272</v>
      </c>
      <c r="FB54" s="8">
        <f t="shared" si="384"/>
        <v>440173.05385690782</v>
      </c>
      <c r="FC54" s="8">
        <f t="shared" si="384"/>
        <v>526646.3052981291</v>
      </c>
      <c r="FD54" s="8">
        <f t="shared" si="384"/>
        <v>439984.1946210984</v>
      </c>
      <c r="FE54" s="8">
        <f t="shared" si="384"/>
        <v>326953.33258353703</v>
      </c>
      <c r="FF54" s="8">
        <f t="shared" si="384"/>
        <v>289139.77208305901</v>
      </c>
      <c r="FG54" s="8">
        <f t="shared" si="384"/>
        <v>186529.36026204366</v>
      </c>
      <c r="FH54" s="8">
        <f t="shared" si="384"/>
        <v>247478.44259508839</v>
      </c>
      <c r="FI54" s="8">
        <f t="shared" si="384"/>
        <v>200261.2842200204</v>
      </c>
      <c r="FJ54" s="8">
        <f t="shared" si="384"/>
        <v>233542.17904329335</v>
      </c>
      <c r="FK54" s="8">
        <f t="shared" si="384"/>
        <v>254060.33220426773</v>
      </c>
      <c r="FL54" s="8">
        <f t="shared" si="384"/>
        <v>346516.87455620535</v>
      </c>
      <c r="FM54" s="8">
        <f t="shared" si="384"/>
        <v>394861.79436071392</v>
      </c>
      <c r="FN54" s="8">
        <f t="shared" si="384"/>
        <v>453195.7966144908</v>
      </c>
      <c r="FO54" s="8">
        <f t="shared" si="384"/>
        <v>502267.12352063367</v>
      </c>
      <c r="FP54" s="8">
        <f t="shared" si="384"/>
        <v>493904.24936511944</v>
      </c>
      <c r="FQ54" s="150">
        <f t="shared" si="384"/>
        <v>294131.18332325213</v>
      </c>
      <c r="FR54" s="8">
        <f t="shared" si="384"/>
        <v>188950.19782892996</v>
      </c>
      <c r="FS54" s="8">
        <f t="shared" si="384"/>
        <v>187987.02527471117</v>
      </c>
      <c r="FT54" s="8">
        <f t="shared" si="384"/>
        <v>163139.78251987803</v>
      </c>
      <c r="FU54" s="8">
        <f t="shared" si="384"/>
        <v>178192.81055751783</v>
      </c>
      <c r="FV54" s="8">
        <f t="shared" si="384"/>
        <v>232238.41935483867</v>
      </c>
      <c r="FW54" s="8">
        <f t="shared" si="384"/>
        <v>230955.55846770981</v>
      </c>
      <c r="FX54" s="269">
        <f t="shared" si="384"/>
        <v>301080.07368540048</v>
      </c>
      <c r="FY54" s="294">
        <f t="shared" si="384"/>
        <v>331554.04673673696</v>
      </c>
      <c r="FZ54" s="294">
        <f t="shared" si="384"/>
        <v>383457.52752115455</v>
      </c>
      <c r="GA54" s="294">
        <f t="shared" si="384"/>
        <v>409849.61169108428</v>
      </c>
      <c r="GB54" s="294">
        <f t="shared" si="384"/>
        <v>384503.63185558293</v>
      </c>
      <c r="GC54" s="294">
        <f t="shared" si="384"/>
        <v>269459.00286918686</v>
      </c>
      <c r="GD54" s="294">
        <f t="shared" si="384"/>
        <v>190530.05529142686</v>
      </c>
      <c r="GE54" s="294">
        <f t="shared" si="384"/>
        <v>157728.15987665817</v>
      </c>
      <c r="GF54" s="294">
        <f t="shared" si="384"/>
        <v>157519.01139452989</v>
      </c>
      <c r="GG54" s="294">
        <f t="shared" ref="GG54:GH54" si="385">GG55+GG56</f>
        <v>170436.58005514211</v>
      </c>
      <c r="GH54" s="294">
        <f t="shared" si="385"/>
        <v>197072.52542319978</v>
      </c>
      <c r="GI54" s="294">
        <f t="shared" ref="GI54:GJ54" si="386">GI55+GI56</f>
        <v>221193.13526436809</v>
      </c>
      <c r="GJ54" s="294">
        <f t="shared" si="386"/>
        <v>289401.6806379155</v>
      </c>
      <c r="GK54" s="294">
        <f t="shared" ref="GK54" si="387">GK55+GK56</f>
        <v>324898.0527267406</v>
      </c>
    </row>
    <row r="55" spans="1:193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499880.0267464401</v>
      </c>
      <c r="FP55" s="2">
        <v>489761.39222226228</v>
      </c>
      <c r="FQ55" s="315">
        <v>291260.21558131668</v>
      </c>
      <c r="FR55" s="2">
        <v>185983.5311622633</v>
      </c>
      <c r="FS55" s="2">
        <v>184825.73495213053</v>
      </c>
      <c r="FT55" s="2">
        <v>160273.11585321138</v>
      </c>
      <c r="FU55" s="2">
        <v>174063.77829945332</v>
      </c>
      <c r="FV55" s="2">
        <v>228560.99999999997</v>
      </c>
      <c r="FW55" s="2">
        <v>228188.89180104315</v>
      </c>
      <c r="FX55" s="299">
        <v>296606.44561654911</v>
      </c>
      <c r="FY55" s="295">
        <v>326210.20085709472</v>
      </c>
      <c r="FZ55" s="295">
        <v>377850.14898906427</v>
      </c>
      <c r="GA55" s="295">
        <v>403446.77366801223</v>
      </c>
      <c r="GB55" s="295">
        <v>378659.90589555044</v>
      </c>
      <c r="GC55" s="295">
        <v>265166.16909363744</v>
      </c>
      <c r="GD55" s="295">
        <v>187630.66786241691</v>
      </c>
      <c r="GE55" s="295">
        <v>155566.45924343707</v>
      </c>
      <c r="GF55" s="295">
        <v>155323.76414262861</v>
      </c>
      <c r="GG55" s="295">
        <v>168020.61212869533</v>
      </c>
      <c r="GH55" s="295">
        <v>194280.54809045416</v>
      </c>
      <c r="GI55" s="295">
        <v>218138.27247457378</v>
      </c>
      <c r="GJ55" s="295">
        <v>284928.05256906414</v>
      </c>
      <c r="GK55" s="295">
        <v>319554.20684709836</v>
      </c>
    </row>
    <row r="56" spans="1:193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15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">
        <v>2766.6666666666665</v>
      </c>
      <c r="FX56" s="299">
        <v>4473.6280688513689</v>
      </c>
      <c r="FY56" s="295">
        <v>5343.8458796422401</v>
      </c>
      <c r="FZ56" s="295">
        <v>5607.3785320902698</v>
      </c>
      <c r="GA56" s="295">
        <v>6402.8380230720677</v>
      </c>
      <c r="GB56" s="295">
        <v>5843.7259600325051</v>
      </c>
      <c r="GC56" s="295">
        <v>4292.8337755494458</v>
      </c>
      <c r="GD56" s="295">
        <v>2899.3874290099598</v>
      </c>
      <c r="GE56" s="295">
        <v>2161.7006332211022</v>
      </c>
      <c r="GF56" s="295">
        <v>2195.247251901289</v>
      </c>
      <c r="GG56" s="295">
        <v>2415.9679264467995</v>
      </c>
      <c r="GH56" s="295">
        <v>2791.9773327456087</v>
      </c>
      <c r="GI56" s="295">
        <v>3054.8627897942947</v>
      </c>
      <c r="GJ56" s="295">
        <v>4473.6280688513689</v>
      </c>
      <c r="GK56" s="295">
        <v>5343.8458796422401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16427</v>
      </c>
      <c r="FP58" s="8">
        <v>11313</v>
      </c>
      <c r="FQ58" s="150">
        <v>9926</v>
      </c>
      <c r="FR58" s="8">
        <v>12166</v>
      </c>
      <c r="FS58" s="8">
        <v>16381</v>
      </c>
      <c r="FT58" s="8">
        <v>20426</v>
      </c>
      <c r="FU58" s="8">
        <v>23330</v>
      </c>
      <c r="FV58" s="8">
        <v>25601</v>
      </c>
      <c r="FW58" s="8">
        <v>27831</v>
      </c>
      <c r="FX58" s="269">
        <v>25789.999999999993</v>
      </c>
      <c r="FY58" s="294">
        <v>22076.999999999996</v>
      </c>
      <c r="FZ58" s="294">
        <v>20474</v>
      </c>
      <c r="GA58" s="294">
        <v>14474.295242443612</v>
      </c>
      <c r="GB58" s="294">
        <v>9536.0554764239969</v>
      </c>
      <c r="GC58" s="294">
        <v>7401.8098545628354</v>
      </c>
      <c r="GD58" s="294">
        <v>7677.4736639268431</v>
      </c>
      <c r="GE58" s="294">
        <v>9240.5968088352565</v>
      </c>
      <c r="GF58" s="294">
        <v>10806.788592119321</v>
      </c>
      <c r="GG58" s="294">
        <v>12635.100124967945</v>
      </c>
      <c r="GH58" s="294">
        <v>13536.364454477658</v>
      </c>
      <c r="GI58" s="294">
        <v>14225.904743274508</v>
      </c>
      <c r="GJ58" s="294">
        <v>13560.947471265976</v>
      </c>
      <c r="GK58" s="294">
        <v>12593.66322770387</v>
      </c>
    </row>
    <row r="59" spans="1:193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32.705704257239049</v>
      </c>
      <c r="FP59" s="18">
        <v>22.905249376862212</v>
      </c>
      <c r="FQ59" s="151">
        <v>33.746846858774781</v>
      </c>
      <c r="FR59" s="18">
        <v>64.387336662196802</v>
      </c>
      <c r="FS59" s="18">
        <v>87.138992577077843</v>
      </c>
      <c r="FT59" s="18">
        <v>125.20551201244345</v>
      </c>
      <c r="FU59" s="18">
        <v>130.92559642000506</v>
      </c>
      <c r="FV59" s="18">
        <v>110.2358518935838</v>
      </c>
      <c r="FW59" s="18">
        <v>120.50370289698435</v>
      </c>
      <c r="FX59" s="300">
        <v>85.658275834448105</v>
      </c>
      <c r="FY59" s="296">
        <v>66.586429022022287</v>
      </c>
      <c r="FZ59" s="296">
        <v>53.393136216032403</v>
      </c>
      <c r="GA59" s="296">
        <v>35.316113104807123</v>
      </c>
      <c r="GB59" s="296">
        <v>24.800950332780413</v>
      </c>
      <c r="GC59" s="296">
        <v>27.469150318782116</v>
      </c>
      <c r="GD59" s="296">
        <v>40.295341604681205</v>
      </c>
      <c r="GE59" s="296">
        <v>58.585586848038488</v>
      </c>
      <c r="GF59" s="296">
        <v>68.606249470751848</v>
      </c>
      <c r="GG59" s="296">
        <v>74.133734207058438</v>
      </c>
      <c r="GH59" s="296">
        <v>68.687222764356633</v>
      </c>
      <c r="GI59" s="296">
        <v>64.314404361020664</v>
      </c>
      <c r="GJ59" s="296">
        <v>46.858565027591304</v>
      </c>
      <c r="GK59" s="296">
        <v>38.76189199045745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4"/>
      <c r="EU61" s="184"/>
      <c r="EV61" s="184"/>
    </row>
    <row r="62" spans="1:193" x14ac:dyDescent="0.2">
      <c r="DQ62" s="6"/>
      <c r="DR62" s="6"/>
      <c r="ET62" s="184"/>
      <c r="EU62" s="184"/>
      <c r="EV62" s="184"/>
      <c r="FW62" s="297"/>
      <c r="FX62" s="297"/>
      <c r="FY62" s="297"/>
      <c r="FZ62" s="297"/>
      <c r="GA62" s="297"/>
    </row>
    <row r="63" spans="1:193" x14ac:dyDescent="0.2">
      <c r="DQ63" s="30"/>
      <c r="DR63" s="30"/>
      <c r="ET63" s="184"/>
      <c r="EU63" s="184"/>
      <c r="EV63" s="184"/>
    </row>
    <row r="64" spans="1:193" x14ac:dyDescent="0.2">
      <c r="DR64" s="95"/>
      <c r="ET64" s="184"/>
      <c r="EU64" s="184"/>
      <c r="EV64" s="184"/>
    </row>
    <row r="65" spans="122:152" x14ac:dyDescent="0.2">
      <c r="DR65" s="95"/>
      <c r="ET65" s="184"/>
      <c r="EU65" s="184"/>
      <c r="EV65" s="184"/>
    </row>
    <row r="66" spans="122:152" x14ac:dyDescent="0.2">
      <c r="DR66" s="95"/>
      <c r="ET66" s="184"/>
      <c r="EU66" s="184"/>
      <c r="EV66" s="184"/>
    </row>
    <row r="67" spans="122:152" x14ac:dyDescent="0.2">
      <c r="DR67" s="95"/>
      <c r="ET67" s="184"/>
      <c r="EU67" s="184"/>
      <c r="EV67" s="184"/>
    </row>
    <row r="68" spans="122:152" x14ac:dyDescent="0.2">
      <c r="ET68" s="184"/>
      <c r="EU68" s="184"/>
      <c r="EV68" s="184"/>
    </row>
    <row r="69" spans="122:152" x14ac:dyDescent="0.2">
      <c r="ET69" s="184"/>
      <c r="EU69" s="184"/>
      <c r="EV69" s="184"/>
    </row>
    <row r="70" spans="122:152" x14ac:dyDescent="0.2">
      <c r="ET70" s="184"/>
      <c r="EU70" s="184"/>
      <c r="EV70" s="184"/>
    </row>
    <row r="71" spans="122:152" x14ac:dyDescent="0.2">
      <c r="ET71" s="184"/>
      <c r="EU71" s="184"/>
      <c r="EV71" s="184"/>
    </row>
    <row r="72" spans="122:152" x14ac:dyDescent="0.2">
      <c r="ET72" s="184"/>
      <c r="EU72" s="184"/>
      <c r="EV72" s="184"/>
    </row>
    <row r="73" spans="122:152" x14ac:dyDescent="0.2">
      <c r="ET73" s="184"/>
      <c r="EU73" s="184"/>
      <c r="EV73" s="184"/>
    </row>
    <row r="74" spans="122:152" x14ac:dyDescent="0.2">
      <c r="ET74" s="184"/>
      <c r="EU74" s="184"/>
      <c r="EV74" s="184"/>
    </row>
    <row r="75" spans="122:152" x14ac:dyDescent="0.2">
      <c r="ET75" s="184"/>
      <c r="EU75" s="184"/>
      <c r="EV75" s="184"/>
    </row>
    <row r="76" spans="122:152" x14ac:dyDescent="0.2">
      <c r="ET76" s="184"/>
      <c r="EU76" s="184"/>
      <c r="EV76" s="184"/>
    </row>
    <row r="77" spans="122:152" x14ac:dyDescent="0.2">
      <c r="ET77" s="184"/>
      <c r="EU77" s="184"/>
      <c r="EV77" s="184"/>
    </row>
    <row r="78" spans="122:152" x14ac:dyDescent="0.2">
      <c r="ET78" s="184"/>
      <c r="EU78" s="184"/>
      <c r="EV78" s="184"/>
    </row>
    <row r="79" spans="122:152" x14ac:dyDescent="0.2">
      <c r="ET79" s="184"/>
      <c r="EU79" s="184"/>
      <c r="EV79" s="184"/>
    </row>
    <row r="80" spans="122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L83"/>
  <sheetViews>
    <sheetView showGridLines="0" zoomScale="70" zoomScaleNormal="70" workbookViewId="0">
      <pane xSplit="2" ySplit="3" topLeftCell="FU4" activePane="bottomRight" state="frozen"/>
      <selection activeCell="A67" sqref="A67"/>
      <selection pane="topRight" activeCell="A67" sqref="A67"/>
      <selection pane="bottomLeft" activeCell="A67" sqref="A67"/>
      <selection pane="bottomRight" activeCell="FU1" sqref="FU1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6" width="11.140625" style="196" bestFit="1" customWidth="1"/>
    <col min="157" max="158" width="11.140625" style="209" bestFit="1" customWidth="1"/>
    <col min="159" max="160" width="11.140625" style="219" bestFit="1" customWidth="1"/>
    <col min="161" max="166" width="11.140625" style="231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2" customWidth="1"/>
    <col min="175" max="175" width="12.5703125" style="252" customWidth="1"/>
    <col min="176" max="176" width="11.85546875" style="1" customWidth="1"/>
    <col min="177" max="193" width="11.140625" style="1" bestFit="1" customWidth="1"/>
    <col min="194" max="194" width="9.7109375" style="1" bestFit="1" customWidth="1"/>
    <col min="195" max="16384" width="9.140625" style="1"/>
  </cols>
  <sheetData>
    <row r="1" spans="1:194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N1" s="247"/>
      <c r="FS1" s="251"/>
      <c r="FU1" s="250" t="s">
        <v>16</v>
      </c>
    </row>
    <row r="2" spans="1:194" ht="48" customHeight="1" x14ac:dyDescent="0.25">
      <c r="A2" s="108" t="s">
        <v>46</v>
      </c>
      <c r="B2" s="83"/>
      <c r="DG2" s="73" t="s">
        <v>66</v>
      </c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85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73" t="s">
        <v>66</v>
      </c>
      <c r="EA2" s="73" t="s">
        <v>66</v>
      </c>
      <c r="EB2" s="73" t="s">
        <v>66</v>
      </c>
      <c r="EC2" s="73" t="s">
        <v>66</v>
      </c>
      <c r="ED2" s="73" t="s">
        <v>66</v>
      </c>
      <c r="EE2" s="73"/>
      <c r="EF2" s="73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49">
        <v>43814</v>
      </c>
      <c r="GA3" s="249">
        <v>43845</v>
      </c>
      <c r="GB3" s="249">
        <v>43876</v>
      </c>
      <c r="GC3" s="249">
        <v>43905</v>
      </c>
      <c r="GD3" s="249">
        <v>43936</v>
      </c>
      <c r="GE3" s="249">
        <v>43966</v>
      </c>
      <c r="GF3" s="249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</row>
    <row r="4" spans="1:194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1">
        <f t="shared" si="2"/>
        <v>1148689.6431914442</v>
      </c>
      <c r="EN4" s="141">
        <f t="shared" si="2"/>
        <v>1361176.7541996781</v>
      </c>
      <c r="EO4" s="141">
        <f t="shared" si="2"/>
        <v>1352922.2358319233</v>
      </c>
      <c r="EP4" s="141">
        <f t="shared" si="2"/>
        <v>1580565.8215324348</v>
      </c>
      <c r="EQ4" s="141">
        <f t="shared" si="2"/>
        <v>1595120.8294707153</v>
      </c>
      <c r="ER4" s="141">
        <f t="shared" si="2"/>
        <v>1400295.2241862584</v>
      </c>
      <c r="ES4" s="141">
        <f t="shared" si="2"/>
        <v>1529175.1406410406</v>
      </c>
      <c r="ET4" s="141">
        <f t="shared" si="2"/>
        <v>1429033.3121655416</v>
      </c>
      <c r="EU4" s="141">
        <f t="shared" si="2"/>
        <v>1348296.5797386905</v>
      </c>
      <c r="EV4" s="141">
        <f t="shared" si="2"/>
        <v>1253271.298309071</v>
      </c>
      <c r="EW4" s="141">
        <f t="shared" si="2"/>
        <v>1293672.5191377937</v>
      </c>
      <c r="EX4" s="141">
        <f t="shared" si="2"/>
        <v>1208208.7342042709</v>
      </c>
      <c r="EY4" s="141">
        <f t="shared" si="2"/>
        <v>1333082.1066293223</v>
      </c>
      <c r="EZ4" s="141">
        <f t="shared" si="2"/>
        <v>1472422.7778031174</v>
      </c>
      <c r="FA4" s="141">
        <f t="shared" si="2"/>
        <v>1410525.9064368922</v>
      </c>
      <c r="FB4" s="141">
        <f t="shared" si="2"/>
        <v>1473460.6991786228</v>
      </c>
      <c r="FC4" s="141">
        <f t="shared" si="2"/>
        <v>1349098.8061633939</v>
      </c>
      <c r="FD4" s="141">
        <f t="shared" si="2"/>
        <v>1322532.7596593995</v>
      </c>
      <c r="FE4" s="141">
        <f t="shared" si="2"/>
        <v>1405898.7602392209</v>
      </c>
      <c r="FF4" s="141">
        <f t="shared" si="2"/>
        <v>1331912.4076580945</v>
      </c>
      <c r="FG4" s="141">
        <f t="shared" ref="FG4:FH4" si="3">FG9+FG14</f>
        <v>1425213.0206034663</v>
      </c>
      <c r="FH4" s="141">
        <f t="shared" si="3"/>
        <v>1318548.2307253992</v>
      </c>
      <c r="FI4" s="141">
        <f t="shared" ref="FI4:FJ4" si="4">FI9+FI14</f>
        <v>1498545.2616290764</v>
      </c>
      <c r="FJ4" s="141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1435881.8659875963</v>
      </c>
      <c r="FP4" s="30">
        <f t="shared" si="7"/>
        <v>1358414.7280132349</v>
      </c>
      <c r="FQ4" s="30">
        <f t="shared" ref="FQ4:FR4" si="8">FQ9+FQ14</f>
        <v>1323662.3933589309</v>
      </c>
      <c r="FR4" s="30">
        <f t="shared" si="8"/>
        <v>1445738.7348967283</v>
      </c>
      <c r="FS4" s="30">
        <f t="shared" ref="FS4:FT4" si="9">FS9+FS14</f>
        <v>1412844.6255353331</v>
      </c>
      <c r="FT4" s="30">
        <f t="shared" si="9"/>
        <v>1519426.3235436026</v>
      </c>
      <c r="FU4" s="30">
        <f t="shared" ref="FU4:FV4" si="10">FU9+FU14</f>
        <v>1496777.1416957357</v>
      </c>
      <c r="FV4" s="30">
        <f t="shared" si="10"/>
        <v>1399389.5735624477</v>
      </c>
      <c r="FW4" s="30">
        <f t="shared" ref="FW4:FX4" si="11">FW9+FW14</f>
        <v>1417452.2053729887</v>
      </c>
      <c r="FX4" s="30">
        <f t="shared" si="11"/>
        <v>1558734.560191039</v>
      </c>
      <c r="FY4" s="254">
        <f t="shared" ref="FY4:GA4" si="12">FY9+FY14</f>
        <v>1735081.431433741</v>
      </c>
      <c r="FZ4" s="31">
        <f t="shared" ref="FZ4" si="13">FZ9+FZ14</f>
        <v>1645995.3059070164</v>
      </c>
      <c r="GA4" s="31">
        <f t="shared" si="12"/>
        <v>1344711.8411786242</v>
      </c>
      <c r="GB4" s="31">
        <f t="shared" ref="GB4" si="14">GB9+GB14</f>
        <v>1668131.0151670252</v>
      </c>
      <c r="GC4" s="31">
        <f t="shared" ref="GC4:GE4" si="15">GC9+GC14</f>
        <v>1649205.0792408893</v>
      </c>
      <c r="GD4" s="31">
        <f t="shared" ref="GD4" si="16">GD9+GD14</f>
        <v>1656499.3675215112</v>
      </c>
      <c r="GE4" s="31">
        <f t="shared" si="15"/>
        <v>1570718.8344639409</v>
      </c>
      <c r="GF4" s="31">
        <f t="shared" ref="GF4" si="17">GF9+GF14</f>
        <v>1476620.512322552</v>
      </c>
      <c r="GG4" s="31">
        <f t="shared" ref="GG4:GH4" si="18">GG9+GG14</f>
        <v>1580166.5143825698</v>
      </c>
      <c r="GH4" s="31">
        <f t="shared" si="18"/>
        <v>1769543.5144586286</v>
      </c>
      <c r="GI4" s="31">
        <f t="shared" ref="GI4:GJ4" si="19">GI9+GI14</f>
        <v>1699973.8564013045</v>
      </c>
      <c r="GJ4" s="31">
        <f t="shared" si="19"/>
        <v>2056544.6349312076</v>
      </c>
      <c r="GK4" s="31">
        <f t="shared" ref="GK4:GL4" si="20">GK9+GK14</f>
        <v>2082636.1221994651</v>
      </c>
      <c r="GL4" s="31">
        <f t="shared" si="20"/>
        <v>2141739.6086077858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1">P4-D4</f>
        <v>85396.269744850928</v>
      </c>
      <c r="Q5" s="30">
        <f t="shared" si="21"/>
        <v>76114.226994971745</v>
      </c>
      <c r="R5" s="30">
        <f t="shared" si="21"/>
        <v>71962.609931643703</v>
      </c>
      <c r="S5" s="30">
        <f t="shared" si="21"/>
        <v>63778.990025614621</v>
      </c>
      <c r="T5" s="30">
        <f t="shared" si="21"/>
        <v>98962.915507823927</v>
      </c>
      <c r="U5" s="30">
        <f t="shared" si="21"/>
        <v>37249.101946839713</v>
      </c>
      <c r="V5" s="30">
        <f t="shared" si="21"/>
        <v>40330.269641821971</v>
      </c>
      <c r="W5" s="30">
        <f t="shared" si="21"/>
        <v>46609.720991615904</v>
      </c>
      <c r="X5" s="30">
        <f t="shared" si="21"/>
        <v>52754.490585463005</v>
      </c>
      <c r="Y5" s="30">
        <f t="shared" si="21"/>
        <v>-2816.1675997220445</v>
      </c>
      <c r="Z5" s="30">
        <f t="shared" si="21"/>
        <v>-390.49041658907663</v>
      </c>
      <c r="AA5" s="30">
        <f t="shared" si="21"/>
        <v>117952.33704046591</v>
      </c>
      <c r="AB5" s="30">
        <f t="shared" si="21"/>
        <v>-85125.458635568852</v>
      </c>
      <c r="AC5" s="30">
        <f t="shared" si="21"/>
        <v>-50660.361961886636</v>
      </c>
      <c r="AD5" s="30">
        <f t="shared" si="21"/>
        <v>-35059.663241339498</v>
      </c>
      <c r="AE5" s="30">
        <f t="shared" si="21"/>
        <v>-43745.950041802367</v>
      </c>
      <c r="AF5" s="30">
        <f t="shared" si="21"/>
        <v>7108.7401802955428</v>
      </c>
      <c r="AG5" s="30">
        <f t="shared" si="21"/>
        <v>87091.169056820218</v>
      </c>
      <c r="AH5" s="30">
        <f t="shared" si="21"/>
        <v>55148.880291245761</v>
      </c>
      <c r="AI5" s="30">
        <f t="shared" si="21"/>
        <v>115303.77546965645</v>
      </c>
      <c r="AJ5" s="30">
        <f t="shared" si="21"/>
        <v>37214.484071311424</v>
      </c>
      <c r="AK5" s="30">
        <f t="shared" si="21"/>
        <v>119788.74245234637</v>
      </c>
      <c r="AL5" s="30">
        <f t="shared" si="21"/>
        <v>50391.979306896566</v>
      </c>
      <c r="AM5" s="30">
        <f t="shared" si="21"/>
        <v>-102608.42569366773</v>
      </c>
      <c r="AN5" s="30">
        <f t="shared" si="21"/>
        <v>16197.241224747966</v>
      </c>
      <c r="AO5" s="30">
        <f t="shared" si="21"/>
        <v>12681.525574902538</v>
      </c>
      <c r="AP5" s="30">
        <f t="shared" si="21"/>
        <v>33400.781070939265</v>
      </c>
      <c r="AQ5" s="30">
        <f t="shared" si="21"/>
        <v>-51407.805659195175</v>
      </c>
      <c r="AR5" s="30">
        <f t="shared" si="21"/>
        <v>11357.190408394439</v>
      </c>
      <c r="AS5" s="30">
        <f t="shared" si="21"/>
        <v>-59065.867515334743</v>
      </c>
      <c r="AT5" s="30">
        <f t="shared" si="21"/>
        <v>-83866.572387637571</v>
      </c>
      <c r="AU5" s="30">
        <f t="shared" si="21"/>
        <v>-299583.58508097677</v>
      </c>
      <c r="AV5" s="30">
        <f t="shared" si="21"/>
        <v>-151204.63658492762</v>
      </c>
      <c r="AW5" s="30">
        <f t="shared" si="21"/>
        <v>-327508.25144150271</v>
      </c>
      <c r="AX5" s="30">
        <f t="shared" si="21"/>
        <v>-328704.49379751657</v>
      </c>
      <c r="AY5" s="30">
        <f t="shared" si="21"/>
        <v>-160894.63953508181</v>
      </c>
      <c r="AZ5" s="30">
        <f t="shared" si="21"/>
        <v>-67575.394050403615</v>
      </c>
      <c r="BA5" s="30">
        <f t="shared" si="21"/>
        <v>-74403.259344791179</v>
      </c>
      <c r="BB5" s="30">
        <f t="shared" si="21"/>
        <v>-95104.002168708597</v>
      </c>
      <c r="BC5" s="30">
        <f t="shared" si="21"/>
        <v>-49420.137959655491</v>
      </c>
      <c r="BD5" s="30">
        <f t="shared" si="21"/>
        <v>-46617.682804755634</v>
      </c>
      <c r="BE5" s="30">
        <f t="shared" si="21"/>
        <v>16429.771753360983</v>
      </c>
      <c r="BF5" s="30">
        <f t="shared" si="21"/>
        <v>119914.85882782249</v>
      </c>
      <c r="BG5" s="30">
        <f t="shared" si="21"/>
        <v>234934.93865524099</v>
      </c>
      <c r="BH5" s="30">
        <f t="shared" si="21"/>
        <v>148201.88172727748</v>
      </c>
      <c r="BI5" s="30">
        <f t="shared" si="21"/>
        <v>203338.13554245455</v>
      </c>
      <c r="BJ5" s="30">
        <f t="shared" si="21"/>
        <v>274465.71600212413</v>
      </c>
      <c r="BK5" s="30">
        <f t="shared" si="21"/>
        <v>220357.18258692382</v>
      </c>
      <c r="BL5" s="30">
        <f t="shared" si="21"/>
        <v>95114.386929171276</v>
      </c>
      <c r="BM5" s="30">
        <f t="shared" si="21"/>
        <v>59697.546272476902</v>
      </c>
      <c r="BN5" s="30">
        <f t="shared" si="21"/>
        <v>89521.600165103679</v>
      </c>
      <c r="BO5" s="30">
        <f t="shared" si="21"/>
        <v>123796.94975780591</v>
      </c>
      <c r="BP5" s="30">
        <f t="shared" si="21"/>
        <v>56352.42802122829</v>
      </c>
      <c r="BQ5" s="30">
        <f t="shared" si="21"/>
        <v>43226.796385861817</v>
      </c>
      <c r="BR5" s="30">
        <f t="shared" si="21"/>
        <v>-33466.614829626167</v>
      </c>
      <c r="BS5" s="30">
        <f t="shared" si="21"/>
        <v>84226.190626178286</v>
      </c>
      <c r="BT5" s="30">
        <f t="shared" si="21"/>
        <v>49737.239089054056</v>
      </c>
      <c r="BU5" s="30">
        <f t="shared" si="21"/>
        <v>63540.233075667755</v>
      </c>
      <c r="BV5" s="30">
        <f t="shared" si="21"/>
        <v>77734.215365309152</v>
      </c>
      <c r="BW5" s="30">
        <f t="shared" si="21"/>
        <v>54535.125318960985</v>
      </c>
      <c r="BX5" s="30">
        <f t="shared" si="21"/>
        <v>37421.356232582475</v>
      </c>
      <c r="BY5" s="30">
        <f t="shared" si="21"/>
        <v>151810.23972468276</v>
      </c>
      <c r="BZ5" s="30">
        <f t="shared" si="21"/>
        <v>110300.9110200695</v>
      </c>
      <c r="CA5" s="30">
        <f t="shared" si="21"/>
        <v>76274.315633117338</v>
      </c>
      <c r="CB5" s="30">
        <f t="shared" ref="CB5:ED5" si="22">CB4-BP4</f>
        <v>79626.665795528912</v>
      </c>
      <c r="CC5" s="30">
        <f t="shared" si="22"/>
        <v>-18628.838438435108</v>
      </c>
      <c r="CD5" s="30">
        <f t="shared" si="22"/>
        <v>-15767.986991007114</v>
      </c>
      <c r="CE5" s="30">
        <f t="shared" si="22"/>
        <v>-13850.541304747807</v>
      </c>
      <c r="CF5" s="30">
        <f t="shared" si="22"/>
        <v>-56229.681903687422</v>
      </c>
      <c r="CG5" s="30">
        <f t="shared" si="22"/>
        <v>15408.416420774302</v>
      </c>
      <c r="CH5" s="30">
        <f t="shared" si="22"/>
        <v>-27527.428634597803</v>
      </c>
      <c r="CI5" s="30">
        <f t="shared" si="22"/>
        <v>13066.660898122936</v>
      </c>
      <c r="CJ5" s="30">
        <f t="shared" si="22"/>
        <v>58825.807357743266</v>
      </c>
      <c r="CK5" s="30">
        <f t="shared" si="22"/>
        <v>-1154.2445762957213</v>
      </c>
      <c r="CL5" s="30">
        <f t="shared" si="22"/>
        <v>34855.477710661595</v>
      </c>
      <c r="CM5" s="30">
        <f t="shared" si="22"/>
        <v>-5984.0706323038321</v>
      </c>
      <c r="CN5" s="30">
        <f t="shared" si="22"/>
        <v>41221.202045012964</v>
      </c>
      <c r="CO5" s="30">
        <f t="shared" si="22"/>
        <v>155396.95198719611</v>
      </c>
      <c r="CP5" s="30">
        <f t="shared" si="22"/>
        <v>108587.26459175337</v>
      </c>
      <c r="CQ5" s="30">
        <f t="shared" si="22"/>
        <v>85105.314923958154</v>
      </c>
      <c r="CR5" s="30">
        <f t="shared" si="22"/>
        <v>165094.84666341252</v>
      </c>
      <c r="CS5" s="30">
        <f t="shared" si="22"/>
        <v>137200.36547591724</v>
      </c>
      <c r="CT5" s="30">
        <f t="shared" si="22"/>
        <v>190223.38094182522</v>
      </c>
      <c r="CU5" s="30">
        <f t="shared" si="22"/>
        <v>76790.815377908875</v>
      </c>
      <c r="CV5" s="30">
        <f t="shared" si="22"/>
        <v>89589.129883822985</v>
      </c>
      <c r="CW5" s="30">
        <f t="shared" si="22"/>
        <v>166369.16862638714</v>
      </c>
      <c r="CX5" s="30">
        <f t="shared" si="22"/>
        <v>124710.22873259056</v>
      </c>
      <c r="CY5" s="30">
        <f t="shared" si="22"/>
        <v>192934.01436660462</v>
      </c>
      <c r="CZ5" s="30">
        <f t="shared" si="22"/>
        <v>108015.14591433632</v>
      </c>
      <c r="DA5" s="30">
        <f t="shared" si="22"/>
        <v>95495.486131869489</v>
      </c>
      <c r="DB5" s="30">
        <f t="shared" si="22"/>
        <v>152414.71882890316</v>
      </c>
      <c r="DC5" s="30">
        <f t="shared" si="22"/>
        <v>202343.13636150351</v>
      </c>
      <c r="DD5" s="30">
        <f t="shared" si="22"/>
        <v>283861.48484295001</v>
      </c>
      <c r="DE5" s="30">
        <f t="shared" si="22"/>
        <v>209055.24561831064</v>
      </c>
      <c r="DF5" s="30">
        <f t="shared" si="22"/>
        <v>117161.37867765385</v>
      </c>
      <c r="DG5" s="30">
        <f t="shared" si="22"/>
        <v>123998.86064086226</v>
      </c>
      <c r="DH5" s="30">
        <f t="shared" si="22"/>
        <v>70039.30161224422</v>
      </c>
      <c r="DI5" s="30">
        <f t="shared" si="22"/>
        <v>-53872.071131323231</v>
      </c>
      <c r="DJ5" s="30">
        <f t="shared" si="22"/>
        <v>7107.0166752412915</v>
      </c>
      <c r="DK5" s="30">
        <f t="shared" si="22"/>
        <v>31378.64428113657</v>
      </c>
      <c r="DL5" s="30">
        <f t="shared" si="22"/>
        <v>31854.889854914392</v>
      </c>
      <c r="DM5" s="30">
        <f t="shared" si="22"/>
        <v>42505.321011217893</v>
      </c>
      <c r="DN5" s="30">
        <f t="shared" si="22"/>
        <v>-5741.0282155839959</v>
      </c>
      <c r="DO5" s="30">
        <f t="shared" si="22"/>
        <v>-14739.21138062817</v>
      </c>
      <c r="DP5" s="30">
        <f t="shared" si="22"/>
        <v>-38515.449188245111</v>
      </c>
      <c r="DQ5" s="30">
        <f t="shared" si="22"/>
        <v>-59280.625227885321</v>
      </c>
      <c r="DR5" s="30">
        <f t="shared" si="22"/>
        <v>143408.56478785689</v>
      </c>
      <c r="DS5" s="30">
        <f t="shared" si="22"/>
        <v>158206.26391982986</v>
      </c>
      <c r="DT5" s="30">
        <f t="shared" si="22"/>
        <v>320653.08617915981</v>
      </c>
      <c r="DU5" s="30">
        <f t="shared" si="22"/>
        <v>183609.99535138905</v>
      </c>
      <c r="DV5" s="30">
        <f t="shared" si="22"/>
        <v>306976.51126588718</v>
      </c>
      <c r="DW5" s="30">
        <f t="shared" si="22"/>
        <v>202401.964065284</v>
      </c>
      <c r="DX5" s="30">
        <f t="shared" si="22"/>
        <v>218498.04901608382</v>
      </c>
      <c r="DY5" s="30">
        <f t="shared" si="22"/>
        <v>133432.83803506545</v>
      </c>
      <c r="DZ5" s="30">
        <f t="shared" si="22"/>
        <v>180319.87990143325</v>
      </c>
      <c r="EA5" s="30">
        <f t="shared" si="22"/>
        <v>254651.57124001347</v>
      </c>
      <c r="EB5" s="30">
        <f t="shared" si="22"/>
        <v>27799.158256449038</v>
      </c>
      <c r="EC5" s="30">
        <f t="shared" si="22"/>
        <v>187950.98734863289</v>
      </c>
      <c r="ED5" s="30">
        <f t="shared" si="22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3">EH4-DV4</f>
        <v>-70512.065924081951</v>
      </c>
      <c r="EI5" s="30">
        <f t="shared" si="23"/>
        <v>122270.03352930723</v>
      </c>
      <c r="EJ5" s="30">
        <f t="shared" si="23"/>
        <v>-6837.9646432662848</v>
      </c>
      <c r="EK5" s="30">
        <f t="shared" si="23"/>
        <v>141425.92919183383</v>
      </c>
      <c r="EL5" s="30">
        <f t="shared" si="23"/>
        <v>173386.60346937086</v>
      </c>
      <c r="EM5" s="141">
        <f t="shared" si="23"/>
        <v>-53920.567090930417</v>
      </c>
      <c r="EN5" s="141">
        <f t="shared" si="23"/>
        <v>320832.21747782838</v>
      </c>
      <c r="EO5" s="141">
        <f t="shared" si="23"/>
        <v>205821.45496840589</v>
      </c>
      <c r="EP5" s="141">
        <f t="shared" si="23"/>
        <v>351246.14514222275</v>
      </c>
      <c r="EQ5" s="141">
        <f t="shared" si="23"/>
        <v>250822.93840671075</v>
      </c>
      <c r="ER5" s="141">
        <f t="shared" si="23"/>
        <v>29872.296082801884</v>
      </c>
      <c r="ES5" s="141">
        <f t="shared" si="23"/>
        <v>421258.37467054138</v>
      </c>
      <c r="ET5" s="141">
        <f t="shared" si="23"/>
        <v>308179.59157900838</v>
      </c>
      <c r="EU5" s="141">
        <f t="shared" si="23"/>
        <v>92487.030028306413</v>
      </c>
      <c r="EV5" s="141">
        <f t="shared" si="23"/>
        <v>141400.20130990911</v>
      </c>
      <c r="EW5" s="141">
        <f t="shared" si="23"/>
        <v>84821.471969196573</v>
      </c>
      <c r="EX5" s="141">
        <f t="shared" si="23"/>
        <v>-44737.421437539859</v>
      </c>
      <c r="EY5" s="141">
        <f t="shared" si="23"/>
        <v>184392.46343787806</v>
      </c>
      <c r="EZ5" s="141">
        <f t="shared" si="23"/>
        <v>111246.02360343933</v>
      </c>
      <c r="FA5" s="141">
        <f t="shared" si="23"/>
        <v>57603.670604968909</v>
      </c>
      <c r="FB5" s="141">
        <f t="shared" si="23"/>
        <v>-107105.12235381198</v>
      </c>
      <c r="FC5" s="141">
        <f t="shared" si="23"/>
        <v>-246022.02330732136</v>
      </c>
      <c r="FD5" s="141">
        <f t="shared" si="23"/>
        <v>-77762.464526858879</v>
      </c>
      <c r="FE5" s="141">
        <f t="shared" si="23"/>
        <v>-123276.38040181971</v>
      </c>
      <c r="FF5" s="141">
        <f t="shared" si="23"/>
        <v>-97120.904507447034</v>
      </c>
      <c r="FG5" s="141">
        <f t="shared" si="23"/>
        <v>76916.440864775795</v>
      </c>
      <c r="FH5" s="141">
        <f t="shared" si="23"/>
        <v>65276.932416328229</v>
      </c>
      <c r="FI5" s="141">
        <f t="shared" si="23"/>
        <v>204872.74249128276</v>
      </c>
      <c r="FJ5" s="141">
        <f t="shared" si="23"/>
        <v>262331.76394144585</v>
      </c>
      <c r="FK5" s="30">
        <f t="shared" si="23"/>
        <v>-44314.614784373436</v>
      </c>
      <c r="FL5" s="30">
        <f t="shared" si="23"/>
        <v>-141769.35407725722</v>
      </c>
      <c r="FM5" s="30">
        <f t="shared" si="23"/>
        <v>94944.245927927084</v>
      </c>
      <c r="FN5" s="30">
        <f t="shared" ref="FN5:GH5" si="24">FN4-FB4</f>
        <v>150873.36862126039</v>
      </c>
      <c r="FO5" s="30">
        <f t="shared" ref="FO5:FZ5" si="25">FO4-FC4</f>
        <v>86783.059824202443</v>
      </c>
      <c r="FP5" s="30">
        <f t="shared" si="24"/>
        <v>35881.9683538354</v>
      </c>
      <c r="FQ5" s="30">
        <f t="shared" si="24"/>
        <v>-82236.366880289977</v>
      </c>
      <c r="FR5" s="30">
        <f t="shared" si="24"/>
        <v>113826.32723863376</v>
      </c>
      <c r="FS5" s="30">
        <f t="shared" si="24"/>
        <v>-12368.39506813325</v>
      </c>
      <c r="FT5" s="30">
        <f t="shared" si="24"/>
        <v>200878.09281820338</v>
      </c>
      <c r="FU5" s="30">
        <f t="shared" si="24"/>
        <v>-1768.1199333406985</v>
      </c>
      <c r="FV5" s="30">
        <f t="shared" si="24"/>
        <v>-71150.92458326905</v>
      </c>
      <c r="FW5" s="30">
        <f t="shared" si="24"/>
        <v>128684.71352803987</v>
      </c>
      <c r="FX5" s="30">
        <f t="shared" si="24"/>
        <v>228081.1364651788</v>
      </c>
      <c r="FY5" s="254">
        <f t="shared" si="24"/>
        <v>229611.27906892169</v>
      </c>
      <c r="FZ5" s="31">
        <f t="shared" si="25"/>
        <v>21661.238107133191</v>
      </c>
      <c r="GA5" s="31">
        <f t="shared" si="24"/>
        <v>-91170.024808972143</v>
      </c>
      <c r="GB5" s="31">
        <f t="shared" si="24"/>
        <v>309716.28715379024</v>
      </c>
      <c r="GC5" s="31">
        <f t="shared" si="24"/>
        <v>325542.68588195834</v>
      </c>
      <c r="GD5" s="31">
        <f t="shared" si="24"/>
        <v>210760.63262478285</v>
      </c>
      <c r="GE5" s="31">
        <f t="shared" si="24"/>
        <v>157874.20892860787</v>
      </c>
      <c r="GF5" s="31">
        <f t="shared" si="24"/>
        <v>-42805.811221050564</v>
      </c>
      <c r="GG5" s="31">
        <f t="shared" si="24"/>
        <v>83389.372686834075</v>
      </c>
      <c r="GH5" s="31">
        <f t="shared" si="24"/>
        <v>370153.94089618092</v>
      </c>
      <c r="GI5" s="31">
        <f t="shared" ref="GI5" si="26">GI4-FW4</f>
        <v>282521.65102831577</v>
      </c>
      <c r="GJ5" s="31">
        <f t="shared" ref="GJ5:GL5" si="27">GJ4-FX4</f>
        <v>497810.07474016864</v>
      </c>
      <c r="GK5" s="31">
        <f t="shared" ref="GK5" si="28">GK4-FY4</f>
        <v>347554.69076572405</v>
      </c>
      <c r="GL5" s="31">
        <f t="shared" si="27"/>
        <v>495744.30270076939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29">BL4-AVERAGE(D4,P4,AB4,AN4,AZ4)</f>
        <v>33801.486918439739</v>
      </c>
      <c r="BM6" s="30">
        <f t="shared" si="29"/>
        <v>2742.5547558252001</v>
      </c>
      <c r="BN6" s="30">
        <f t="shared" si="29"/>
        <v>33847.523762493278</v>
      </c>
      <c r="BO6" s="30">
        <f t="shared" si="29"/>
        <v>48673.573982966482</v>
      </c>
      <c r="BP6" s="30">
        <f t="shared" si="29"/>
        <v>48508.675196143333</v>
      </c>
      <c r="BQ6" s="30">
        <f t="shared" si="29"/>
        <v>63217.381291445694</v>
      </c>
      <c r="BR6" s="30">
        <f t="shared" si="29"/>
        <v>42270.93484491203</v>
      </c>
      <c r="BS6" s="30">
        <f t="shared" si="29"/>
        <v>147867.44488797069</v>
      </c>
      <c r="BT6" s="30">
        <f t="shared" si="29"/>
        <v>103012.65426553669</v>
      </c>
      <c r="BU6" s="30">
        <f t="shared" si="29"/>
        <v>77058.054105723859</v>
      </c>
      <c r="BV6" s="30">
        <f t="shared" si="29"/>
        <v>120162.78552793933</v>
      </c>
      <c r="BW6" s="30">
        <f t="shared" si="29"/>
        <v>116831.18479807698</v>
      </c>
      <c r="BX6" s="30">
        <f t="shared" si="29"/>
        <v>62421.43410846265</v>
      </c>
      <c r="BY6" s="30">
        <f t="shared" si="29"/>
        <v>149866.85897337331</v>
      </c>
      <c r="BZ6" s="30">
        <f t="shared" si="29"/>
        <v>131204.16963103507</v>
      </c>
      <c r="CA6" s="30">
        <f t="shared" si="29"/>
        <v>116347.4803915302</v>
      </c>
      <c r="CB6" s="30">
        <f t="shared" si="29"/>
        <v>102702.62272907514</v>
      </c>
      <c r="CC6" s="30">
        <f t="shared" si="29"/>
        <v>19602.348527501104</v>
      </c>
      <c r="CD6" s="30">
        <f t="shared" si="29"/>
        <v>6890.7835451795254</v>
      </c>
      <c r="CE6" s="30">
        <f t="shared" si="29"/>
        <v>97718.695450879983</v>
      </c>
      <c r="CF6" s="30">
        <f t="shared" si="29"/>
        <v>19442.280584213557</v>
      </c>
      <c r="CG6" s="30">
        <f t="shared" si="29"/>
        <v>81197.932120649377</v>
      </c>
      <c r="CH6" s="30">
        <f t="shared" si="29"/>
        <v>77935.971601296682</v>
      </c>
      <c r="CI6" s="30">
        <f t="shared" si="29"/>
        <v>104029.52975267975</v>
      </c>
      <c r="CJ6" s="30">
        <f t="shared" si="29"/>
        <v>122040.81512610021</v>
      </c>
      <c r="CK6" s="30">
        <f t="shared" si="29"/>
        <v>128887.47634400066</v>
      </c>
      <c r="CL6" s="30">
        <f t="shared" si="29"/>
        <v>145447.72197248379</v>
      </c>
      <c r="CM6" s="30">
        <f t="shared" si="29"/>
        <v>99263.935413172352</v>
      </c>
      <c r="CN6" s="30">
        <f t="shared" si="29"/>
        <v>122358.3564539497</v>
      </c>
      <c r="CO6" s="30">
        <f t="shared" si="29"/>
        <v>161188.69426624256</v>
      </c>
      <c r="CP6" s="30">
        <f t="shared" si="29"/>
        <v>107085.5351547735</v>
      </c>
      <c r="CQ6" s="30">
        <f t="shared" si="29"/>
        <v>158617.85470176791</v>
      </c>
      <c r="CR6" s="30">
        <f t="shared" si="29"/>
        <v>178993.2699678205</v>
      </c>
      <c r="CS6" s="30">
        <f t="shared" si="29"/>
        <v>203484.84238661861</v>
      </c>
      <c r="CT6" s="30">
        <f t="shared" si="29"/>
        <v>258887.35489467881</v>
      </c>
      <c r="CU6" s="30">
        <f t="shared" si="29"/>
        <v>175929.16441553691</v>
      </c>
      <c r="CV6" s="30">
        <f t="shared" si="29"/>
        <v>183633.26547115482</v>
      </c>
      <c r="CW6" s="30">
        <f t="shared" si="29"/>
        <v>265530.28344019281</v>
      </c>
      <c r="CX6" s="30">
        <f t="shared" si="29"/>
        <v>235562.99714546138</v>
      </c>
      <c r="CY6" s="30">
        <f t="shared" si="29"/>
        <v>273546.09955182322</v>
      </c>
      <c r="CZ6" s="30">
        <f t="shared" si="29"/>
        <v>201985.54167520429</v>
      </c>
      <c r="DA6" s="30">
        <f t="shared" si="29"/>
        <v>229212.41756358219</v>
      </c>
      <c r="DB6" s="30">
        <f t="shared" si="29"/>
        <v>240420.06414141553</v>
      </c>
      <c r="DC6" s="30">
        <f t="shared" si="29"/>
        <v>342794.52749934082</v>
      </c>
      <c r="DD6" s="30">
        <f t="shared" si="29"/>
        <v>431734.82501254475</v>
      </c>
      <c r="DE6" s="30">
        <f t="shared" si="29"/>
        <v>394144.30819026707</v>
      </c>
      <c r="DF6" s="30">
        <f t="shared" si="29"/>
        <v>338810.45559690392</v>
      </c>
      <c r="DG6" s="30">
        <f t="shared" si="29"/>
        <v>259156.99612703221</v>
      </c>
      <c r="DH6" s="30">
        <f t="shared" si="29"/>
        <v>210997.50981281581</v>
      </c>
      <c r="DI6" s="30">
        <f t="shared" si="29"/>
        <v>151194.32216837758</v>
      </c>
      <c r="DJ6" s="30">
        <f t="shared" si="29"/>
        <v>189813.17072875937</v>
      </c>
      <c r="DK6" s="30">
        <f t="shared" si="29"/>
        <v>237404.52959984611</v>
      </c>
      <c r="DL6" s="30">
        <f t="shared" si="29"/>
        <v>186120.87973584852</v>
      </c>
      <c r="DM6" s="30">
        <f t="shared" si="29"/>
        <v>213333.70501082949</v>
      </c>
      <c r="DN6" s="30">
        <f t="shared" si="29"/>
        <v>168342.58784026245</v>
      </c>
      <c r="DO6" s="30">
        <f t="shared" si="29"/>
        <v>209503.50826628611</v>
      </c>
      <c r="DP6" s="30">
        <f t="shared" si="29"/>
        <v>275086.22174049821</v>
      </c>
      <c r="DQ6" s="30">
        <f t="shared" si="29"/>
        <v>209155.20373575692</v>
      </c>
      <c r="DR6" s="30">
        <f t="shared" si="29"/>
        <v>355807.5679142978</v>
      </c>
      <c r="DS6" s="30">
        <f t="shared" si="29"/>
        <v>319613.53108230629</v>
      </c>
      <c r="DT6" s="30">
        <f t="shared" si="29"/>
        <v>461452.59958886274</v>
      </c>
      <c r="DU6" s="30">
        <f t="shared" si="29"/>
        <v>270234.18973658106</v>
      </c>
      <c r="DV6" s="30">
        <f t="shared" si="29"/>
        <v>423490.63513391302</v>
      </c>
      <c r="DW6" s="30">
        <f t="shared" si="29"/>
        <v>356126.5229838579</v>
      </c>
      <c r="DX6" s="30">
        <f t="shared" ref="DX6:ED6" si="30">DX4-AVERAGE(BP4,CB4,CN4,CZ4,DL4)</f>
        <v>341204.86242572812</v>
      </c>
      <c r="DY6" s="30">
        <f t="shared" si="30"/>
        <v>283167.39963035285</v>
      </c>
      <c r="DZ6" s="30">
        <f t="shared" si="30"/>
        <v>307457.19706480787</v>
      </c>
      <c r="EA6" s="30">
        <f t="shared" si="30"/>
        <v>395538.10166104673</v>
      </c>
      <c r="EB6" s="30">
        <f t="shared" si="30"/>
        <v>222095.69209625048</v>
      </c>
      <c r="EC6" s="30">
        <f t="shared" si="30"/>
        <v>323921.46401183284</v>
      </c>
      <c r="ED6" s="30">
        <f t="shared" si="30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31">EH4-AVERAGE(BZ4,CL4,CX4,DJ4,DV4)</f>
        <v>236188.54012894118</v>
      </c>
      <c r="EI6" s="30">
        <f t="shared" si="31"/>
        <v>378995.58297039743</v>
      </c>
      <c r="EJ6" s="30">
        <f t="shared" si="31"/>
        <v>238523.70725728641</v>
      </c>
      <c r="EK6" s="30">
        <f t="shared" si="31"/>
        <v>342952.97707680403</v>
      </c>
      <c r="EL6" s="30">
        <f t="shared" si="31"/>
        <v>396881.23091107898</v>
      </c>
      <c r="EM6" s="141">
        <f t="shared" si="31"/>
        <v>238915.48060209653</v>
      </c>
      <c r="EN6" s="141">
        <f t="shared" si="31"/>
        <v>466525.83783990308</v>
      </c>
      <c r="EO6" s="141">
        <f t="shared" si="31"/>
        <v>431676.04105308861</v>
      </c>
      <c r="EP6" s="141">
        <f t="shared" si="31"/>
        <v>614168.21831011982</v>
      </c>
      <c r="EQ6" s="141">
        <f t="shared" si="31"/>
        <v>619363.76419163786</v>
      </c>
      <c r="ER6" s="141">
        <f t="shared" si="31"/>
        <v>399942.82529667206</v>
      </c>
      <c r="ES6" s="141">
        <f t="shared" si="31"/>
        <v>605882.36069032818</v>
      </c>
      <c r="ET6" s="141">
        <f t="shared" si="31"/>
        <v>463740.69801588973</v>
      </c>
      <c r="EU6" s="141">
        <f t="shared" si="31"/>
        <v>362882.49587669806</v>
      </c>
      <c r="EV6" s="141">
        <f t="shared" si="31"/>
        <v>301373.64412977942</v>
      </c>
      <c r="EW6" s="141">
        <f t="shared" si="31"/>
        <v>314123.14377456415</v>
      </c>
      <c r="EX6" s="141">
        <f t="shared" si="31"/>
        <v>230350.32175836375</v>
      </c>
      <c r="EY6" s="141">
        <f t="shared" si="31"/>
        <v>328619.89522919117</v>
      </c>
      <c r="EZ6" s="141">
        <f t="shared" si="31"/>
        <v>425957.40983286349</v>
      </c>
      <c r="FA6" s="141">
        <f t="shared" si="31"/>
        <v>353130.22602138156</v>
      </c>
      <c r="FB6" s="141">
        <f t="shared" si="31"/>
        <v>323663.27538745711</v>
      </c>
      <c r="FC6" s="141">
        <f t="shared" si="31"/>
        <v>199213.1251899784</v>
      </c>
      <c r="FD6" s="141">
        <f t="shared" si="31"/>
        <v>187213.31529702945</v>
      </c>
      <c r="FE6" s="141">
        <f t="shared" si="31"/>
        <v>323449.64090105821</v>
      </c>
      <c r="FF6" s="141">
        <f t="shared" si="31"/>
        <v>231327.53704271349</v>
      </c>
      <c r="FG6" s="141">
        <f t="shared" si="31"/>
        <v>311504.59948734613</v>
      </c>
      <c r="FH6" s="141">
        <f t="shared" si="31"/>
        <v>268064.51225571218</v>
      </c>
      <c r="FI6" s="141">
        <f t="shared" si="31"/>
        <v>419459.67699801014</v>
      </c>
      <c r="FJ6" s="141">
        <f t="shared" si="31"/>
        <v>401553.53519049287</v>
      </c>
      <c r="FK6" s="30">
        <f t="shared" si="31"/>
        <v>169759.80193125037</v>
      </c>
      <c r="FL6" s="30">
        <f t="shared" si="31"/>
        <v>143143.36875712173</v>
      </c>
      <c r="FM6" s="30">
        <f t="shared" si="31"/>
        <v>327844.32528682193</v>
      </c>
      <c r="FN6" s="30">
        <f t="shared" ref="FN6:GH6" si="32">FN4-AVERAGE(DF4,DR4,ED4,EP4,FB4)</f>
        <v>350602.52409899398</v>
      </c>
      <c r="FO6" s="30">
        <f t="shared" ref="FO6:FZ6" si="33">FO4-AVERAGE(DG4,DS4,EE4,EQ4,FC4)</f>
        <v>176430.13705688901</v>
      </c>
      <c r="FP6" s="30">
        <f t="shared" si="32"/>
        <v>121598.55706021748</v>
      </c>
      <c r="FQ6" s="30">
        <f t="shared" si="32"/>
        <v>139986.04443895957</v>
      </c>
      <c r="FR6" s="30">
        <f t="shared" si="32"/>
        <v>254227.83446362591</v>
      </c>
      <c r="FS6" s="30">
        <f t="shared" si="32"/>
        <v>194045.38186545111</v>
      </c>
      <c r="FT6" s="30">
        <f t="shared" si="32"/>
        <v>378904.18348312168</v>
      </c>
      <c r="FU6" s="30">
        <f t="shared" si="32"/>
        <v>296279.89652494993</v>
      </c>
      <c r="FV6" s="30">
        <f t="shared" si="32"/>
        <v>217290.65107539878</v>
      </c>
      <c r="FW6" s="30">
        <f t="shared" si="32"/>
        <v>233230.58717489871</v>
      </c>
      <c r="FX6" s="30">
        <f t="shared" si="32"/>
        <v>315305.9860078576</v>
      </c>
      <c r="FY6" s="254">
        <f t="shared" si="32"/>
        <v>460047.65763133368</v>
      </c>
      <c r="FZ6" s="31">
        <f t="shared" si="33"/>
        <v>241587.24430768262</v>
      </c>
      <c r="GA6" s="31">
        <f t="shared" si="32"/>
        <v>-16862.77554604318</v>
      </c>
      <c r="GB6" s="31">
        <f t="shared" si="32"/>
        <v>336649.58427504194</v>
      </c>
      <c r="GC6" s="31">
        <f t="shared" si="32"/>
        <v>369974.3598889024</v>
      </c>
      <c r="GD6" s="31">
        <f t="shared" si="32"/>
        <v>352718.57515800861</v>
      </c>
      <c r="GE6" s="31">
        <f t="shared" si="32"/>
        <v>255578.17611015076</v>
      </c>
      <c r="GF6" s="31">
        <f t="shared" si="32"/>
        <v>212255.31007861951</v>
      </c>
      <c r="GG6" s="31">
        <f t="shared" si="32"/>
        <v>267112.29686097638</v>
      </c>
      <c r="GH6" s="31">
        <f t="shared" si="32"/>
        <v>487414.61171329138</v>
      </c>
      <c r="GI6" s="31">
        <f t="shared" ref="GI6" si="34">GI4-AVERAGE(EA4,EM4,EY4,FK4,FW4)</f>
        <v>421853.52493708883</v>
      </c>
      <c r="GJ6" s="31">
        <f t="shared" ref="GJ6:GL6" si="35">GJ4-AVERAGE(EB4,EN4,EZ4,FL4,FX4)</f>
        <v>703878.22440289869</v>
      </c>
      <c r="GK6" s="31">
        <f t="shared" ref="GK6" si="36">GK4-AVERAGE(EC4,EO4,FA4,FM4,FY4)</f>
        <v>652416.0208132863</v>
      </c>
      <c r="GL6" s="31">
        <f t="shared" si="35"/>
        <v>631004.49444615189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37">DG4-DG51</f>
        <v>0</v>
      </c>
      <c r="DH7" s="32">
        <f t="shared" si="37"/>
        <v>0</v>
      </c>
      <c r="DI7" s="32">
        <f t="shared" si="37"/>
        <v>0</v>
      </c>
      <c r="DJ7" s="32">
        <f t="shared" si="37"/>
        <v>0</v>
      </c>
      <c r="DK7" s="32">
        <f t="shared" si="37"/>
        <v>0</v>
      </c>
      <c r="DL7" s="32">
        <f t="shared" si="37"/>
        <v>0</v>
      </c>
      <c r="DM7" s="32">
        <f t="shared" si="37"/>
        <v>0</v>
      </c>
      <c r="DN7" s="32">
        <f t="shared" si="37"/>
        <v>0</v>
      </c>
      <c r="DO7" s="32">
        <f t="shared" si="37"/>
        <v>0</v>
      </c>
      <c r="DP7" s="32">
        <f t="shared" si="37"/>
        <v>0</v>
      </c>
      <c r="DQ7" s="32">
        <f t="shared" si="37"/>
        <v>0</v>
      </c>
      <c r="DR7" s="32">
        <f t="shared" si="37"/>
        <v>0</v>
      </c>
      <c r="DS7" s="32">
        <f t="shared" si="37"/>
        <v>0</v>
      </c>
      <c r="DT7" s="32">
        <f t="shared" si="37"/>
        <v>0</v>
      </c>
      <c r="DU7" s="32">
        <f t="shared" si="37"/>
        <v>0</v>
      </c>
      <c r="DV7" s="32">
        <f t="shared" si="37"/>
        <v>0</v>
      </c>
      <c r="DW7" s="32">
        <f t="shared" si="37"/>
        <v>0</v>
      </c>
      <c r="DX7" s="32">
        <f t="shared" si="37"/>
        <v>0</v>
      </c>
      <c r="DY7" s="32">
        <f t="shared" si="37"/>
        <v>0</v>
      </c>
      <c r="DZ7" s="32">
        <f t="shared" si="37"/>
        <v>0</v>
      </c>
      <c r="EA7" s="32">
        <f t="shared" si="37"/>
        <v>0</v>
      </c>
      <c r="EB7" s="32">
        <f t="shared" si="37"/>
        <v>0</v>
      </c>
      <c r="EC7" s="32">
        <f t="shared" si="37"/>
        <v>0</v>
      </c>
      <c r="ED7" s="32">
        <f t="shared" si="37"/>
        <v>0</v>
      </c>
      <c r="EE7" s="32">
        <f t="shared" si="37"/>
        <v>0</v>
      </c>
      <c r="EF7" s="32">
        <f t="shared" si="37"/>
        <v>0</v>
      </c>
      <c r="EG7" s="32">
        <f t="shared" si="37"/>
        <v>0</v>
      </c>
      <c r="EH7" s="32">
        <f t="shared" si="37"/>
        <v>0</v>
      </c>
      <c r="EI7" s="32">
        <f t="shared" si="37"/>
        <v>0</v>
      </c>
      <c r="EJ7" s="32">
        <f t="shared" si="37"/>
        <v>0</v>
      </c>
      <c r="EK7" s="32">
        <f t="shared" si="37"/>
        <v>0</v>
      </c>
      <c r="EL7" s="32">
        <f t="shared" si="37"/>
        <v>0</v>
      </c>
      <c r="EM7" s="142">
        <f t="shared" si="37"/>
        <v>0</v>
      </c>
      <c r="EN7" s="142">
        <f t="shared" si="37"/>
        <v>0</v>
      </c>
      <c r="EO7" s="142">
        <f t="shared" ref="EO7:FF7" si="38">EO4-EO51</f>
        <v>0</v>
      </c>
      <c r="EP7" s="142">
        <f t="shared" si="38"/>
        <v>0</v>
      </c>
      <c r="EQ7" s="142">
        <f t="shared" si="38"/>
        <v>0</v>
      </c>
      <c r="ER7" s="142">
        <f t="shared" si="38"/>
        <v>0</v>
      </c>
      <c r="ES7" s="142">
        <f t="shared" si="38"/>
        <v>0</v>
      </c>
      <c r="ET7" s="142">
        <f t="shared" si="38"/>
        <v>0</v>
      </c>
      <c r="EU7" s="142">
        <f t="shared" si="38"/>
        <v>0</v>
      </c>
      <c r="EV7" s="142">
        <f t="shared" si="38"/>
        <v>0</v>
      </c>
      <c r="EW7" s="142">
        <f t="shared" si="38"/>
        <v>0</v>
      </c>
      <c r="EX7" s="142">
        <f t="shared" si="38"/>
        <v>0</v>
      </c>
      <c r="EY7" s="142">
        <f t="shared" si="38"/>
        <v>0</v>
      </c>
      <c r="EZ7" s="142">
        <f t="shared" si="38"/>
        <v>0</v>
      </c>
      <c r="FA7" s="142">
        <f t="shared" si="38"/>
        <v>0</v>
      </c>
      <c r="FB7" s="142">
        <f t="shared" si="38"/>
        <v>0</v>
      </c>
      <c r="FC7" s="142">
        <f t="shared" si="38"/>
        <v>0</v>
      </c>
      <c r="FD7" s="142">
        <f t="shared" si="38"/>
        <v>0</v>
      </c>
      <c r="FE7" s="142">
        <f t="shared" si="38"/>
        <v>0</v>
      </c>
      <c r="FF7" s="142">
        <f t="shared" si="38"/>
        <v>0</v>
      </c>
      <c r="FG7" s="142">
        <f t="shared" ref="FG7:FH7" si="39">FG4-FG51</f>
        <v>0</v>
      </c>
      <c r="FH7" s="142">
        <f t="shared" si="39"/>
        <v>0</v>
      </c>
      <c r="FI7" s="142">
        <f t="shared" ref="FI7:FJ7" si="40">FI4-FI51</f>
        <v>0</v>
      </c>
      <c r="FJ7" s="142">
        <f t="shared" si="40"/>
        <v>0</v>
      </c>
      <c r="FK7" s="32">
        <f t="shared" ref="FK7" si="41">FK4-FK51</f>
        <v>0</v>
      </c>
      <c r="FL7" s="32">
        <f t="shared" ref="FL7:GB7" si="42">FL4-FL51</f>
        <v>0</v>
      </c>
      <c r="FM7" s="32">
        <f t="shared" si="42"/>
        <v>0</v>
      </c>
      <c r="FN7" s="32">
        <f t="shared" si="42"/>
        <v>0</v>
      </c>
      <c r="FO7" s="32">
        <f t="shared" si="42"/>
        <v>-24454.631787419552</v>
      </c>
      <c r="FP7" s="32">
        <f t="shared" si="42"/>
        <v>-24822.108569556614</v>
      </c>
      <c r="FQ7" s="32">
        <f t="shared" si="42"/>
        <v>-25190.965182761662</v>
      </c>
      <c r="FR7" s="32">
        <f t="shared" si="42"/>
        <v>-25423.825865357183</v>
      </c>
      <c r="FS7" s="32">
        <f t="shared" si="42"/>
        <v>-25651.07919530943</v>
      </c>
      <c r="FT7" s="32">
        <f t="shared" si="42"/>
        <v>-25691.130196456332</v>
      </c>
      <c r="FU7" s="32">
        <f t="shared" si="42"/>
        <v>-25705.124333291082</v>
      </c>
      <c r="FV7" s="32">
        <f t="shared" si="42"/>
        <v>-25338.342827391811</v>
      </c>
      <c r="FW7" s="32">
        <f t="shared" si="42"/>
        <v>-24903.435788992327</v>
      </c>
      <c r="FX7" s="32">
        <f t="shared" si="42"/>
        <v>-114884.81955266185</v>
      </c>
      <c r="FY7" s="255">
        <f t="shared" si="42"/>
        <v>-19085.026939890347</v>
      </c>
      <c r="FZ7" s="313">
        <f t="shared" si="42"/>
        <v>-61802.413014847087</v>
      </c>
      <c r="GA7" s="313">
        <f t="shared" si="42"/>
        <v>-304690.84154919256</v>
      </c>
      <c r="GB7" s="313">
        <f t="shared" si="42"/>
        <v>-49671.366215371294</v>
      </c>
      <c r="GC7" s="313">
        <f t="shared" ref="GC7:GD7" si="43">GC4-GC51</f>
        <v>-48907.54689415195</v>
      </c>
      <c r="GD7" s="313">
        <f t="shared" si="43"/>
        <v>-49665.498622223502</v>
      </c>
      <c r="GE7" s="313">
        <f t="shared" ref="GE7:GH7" si="44">GE4-GE51</f>
        <v>-44246.760491339024</v>
      </c>
      <c r="GF7" s="313">
        <f t="shared" si="44"/>
        <v>-38047.15320825018</v>
      </c>
      <c r="GG7" s="313">
        <f t="shared" si="44"/>
        <v>-44937.982288177358</v>
      </c>
      <c r="GH7" s="313">
        <f t="shared" si="44"/>
        <v>-56963.760475246469</v>
      </c>
      <c r="GI7" s="313">
        <f t="shared" ref="GI7:GK7" si="45">GI4-GI51</f>
        <v>-51688.335946081905</v>
      </c>
      <c r="GJ7" s="313">
        <f t="shared" si="45"/>
        <v>-74579.416433558799</v>
      </c>
      <c r="GK7" s="313">
        <f t="shared" si="45"/>
        <v>-76313.628458675463</v>
      </c>
      <c r="GL7" s="313">
        <f t="shared" ref="GL7" si="46">GL4-GL51</f>
        <v>2141739.6086077858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98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</row>
    <row r="9" spans="1:194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57">
        <v>1241830.5126220593</v>
      </c>
      <c r="EN9" s="157">
        <v>1239767.0717618442</v>
      </c>
      <c r="EO9" s="157">
        <v>1254163.8459553926</v>
      </c>
      <c r="EP9" s="176">
        <v>1233638.0395037797</v>
      </c>
      <c r="EQ9" s="176">
        <v>1231119.612636789</v>
      </c>
      <c r="ER9" s="186">
        <v>1198277.65706188</v>
      </c>
      <c r="ES9" s="186">
        <v>1270151.8707013051</v>
      </c>
      <c r="ET9" s="186">
        <v>1289779.8276905525</v>
      </c>
      <c r="EU9" s="186">
        <v>1309216.3868303373</v>
      </c>
      <c r="EV9" s="186">
        <v>1318739.7260273972</v>
      </c>
      <c r="EW9" s="198">
        <v>1339752.6292532037</v>
      </c>
      <c r="EX9" s="198">
        <v>1286946.1776403005</v>
      </c>
      <c r="EY9" s="198">
        <v>1233706.392694064</v>
      </c>
      <c r="EZ9" s="198">
        <v>1330913.9195757844</v>
      </c>
      <c r="FA9" s="211">
        <v>1364306.392694064</v>
      </c>
      <c r="FB9" s="211">
        <v>1371365.5324790101</v>
      </c>
      <c r="FC9" s="221">
        <v>1357022.1307419608</v>
      </c>
      <c r="FD9" s="221">
        <v>1386876.9694516382</v>
      </c>
      <c r="FE9" s="233">
        <v>1415699.5500967994</v>
      </c>
      <c r="FF9" s="233">
        <v>1415076.9694516382</v>
      </c>
      <c r="FG9" s="233">
        <v>1423280.1952580898</v>
      </c>
      <c r="FH9" s="233">
        <v>1451476.9694516382</v>
      </c>
      <c r="FI9" s="233">
        <v>1477215.6791290576</v>
      </c>
      <c r="FJ9" s="233">
        <v>1521538.2597742188</v>
      </c>
      <c r="FK9" s="36">
        <v>1512543.6361183049</v>
      </c>
      <c r="FL9" s="36">
        <v>1504280.1952580898</v>
      </c>
      <c r="FM9" s="36">
        <v>1527743.6361183049</v>
      </c>
      <c r="FN9" s="36">
        <v>1540925.3565484122</v>
      </c>
      <c r="FO9" s="36">
        <v>1523433.9879197832</v>
      </c>
      <c r="FP9" s="36">
        <v>1547158.6422976637</v>
      </c>
      <c r="FQ9" s="36">
        <v>1540046.8911455902</v>
      </c>
      <c r="FR9" s="36">
        <v>1568337.2137262351</v>
      </c>
      <c r="FS9" s="36">
        <v>1596143.6653391384</v>
      </c>
      <c r="FT9" s="36">
        <v>1593337.2137262351</v>
      </c>
      <c r="FU9" s="36">
        <v>1575885.6008230094</v>
      </c>
      <c r="FV9" s="36">
        <v>1596337.2137262351</v>
      </c>
      <c r="FW9" s="36">
        <v>1617303.8803929021</v>
      </c>
      <c r="FX9" s="36">
        <v>1610304.9556617192</v>
      </c>
      <c r="FY9" s="257">
        <v>1633425.8004300152</v>
      </c>
      <c r="FZ9" s="37">
        <v>1650365.7542597516</v>
      </c>
      <c r="GA9" s="37">
        <v>1345459.9728128407</v>
      </c>
      <c r="GB9" s="37">
        <v>1391098.5909252288</v>
      </c>
      <c r="GC9" s="37">
        <v>1417748.8004061582</v>
      </c>
      <c r="GD9" s="37">
        <v>1458894.1873204382</v>
      </c>
      <c r="GE9" s="37">
        <v>1567389.6563652158</v>
      </c>
      <c r="GF9" s="37">
        <v>1580260.3827482974</v>
      </c>
      <c r="GG9" s="37">
        <v>1806418.3808032488</v>
      </c>
      <c r="GH9" s="37">
        <v>1929246.27862159</v>
      </c>
      <c r="GI9" s="37">
        <v>1883758.7119345588</v>
      </c>
      <c r="GJ9" s="37">
        <v>1926083.2541701805</v>
      </c>
      <c r="GK9" s="37">
        <v>2052980.6466878455</v>
      </c>
      <c r="GL9" s="37">
        <v>2134903.4638139941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47">P9-D9</f>
        <v>-86184.668371717911</v>
      </c>
      <c r="Q10" s="36">
        <f t="shared" si="47"/>
        <v>-56447.341182777658</v>
      </c>
      <c r="R10" s="36">
        <f t="shared" si="47"/>
        <v>-32832.287419336964</v>
      </c>
      <c r="S10" s="36">
        <f t="shared" si="47"/>
        <v>-18898.954086003709</v>
      </c>
      <c r="T10" s="36">
        <f t="shared" si="47"/>
        <v>15401.045913996408</v>
      </c>
      <c r="U10" s="36">
        <f t="shared" si="47"/>
        <v>10101.045913996291</v>
      </c>
      <c r="V10" s="36">
        <f t="shared" si="47"/>
        <v>169778.46526883508</v>
      </c>
      <c r="W10" s="36">
        <f t="shared" si="47"/>
        <v>190501.04591399629</v>
      </c>
      <c r="X10" s="36">
        <f t="shared" si="47"/>
        <v>29133.303978512529</v>
      </c>
      <c r="Y10" s="36">
        <f t="shared" si="47"/>
        <v>-24465.620752670337</v>
      </c>
      <c r="Z10" s="36">
        <f t="shared" si="47"/>
        <v>30520.400752705988</v>
      </c>
      <c r="AA10" s="36">
        <f t="shared" si="47"/>
        <v>29350.744203321869</v>
      </c>
      <c r="AB10" s="36">
        <f t="shared" si="47"/>
        <v>29500.513788575307</v>
      </c>
      <c r="AC10" s="36">
        <f t="shared" si="47"/>
        <v>57866.873235579929</v>
      </c>
      <c r="AD10" s="36">
        <f t="shared" si="47"/>
        <v>-10413.771925710374</v>
      </c>
      <c r="AE10" s="36">
        <f t="shared" si="47"/>
        <v>13866.873235579929</v>
      </c>
      <c r="AF10" s="36">
        <f t="shared" si="47"/>
        <v>-1747.1052590437466</v>
      </c>
      <c r="AG10" s="36">
        <f t="shared" si="47"/>
        <v>-86713.771925710258</v>
      </c>
      <c r="AH10" s="36">
        <f t="shared" si="47"/>
        <v>-162358.93321603292</v>
      </c>
      <c r="AI10" s="36">
        <f t="shared" si="47"/>
        <v>1719.5614076229976</v>
      </c>
      <c r="AJ10" s="36">
        <f t="shared" si="47"/>
        <v>-20584.739667645888</v>
      </c>
      <c r="AK10" s="36">
        <f t="shared" si="47"/>
        <v>64186.228074289742</v>
      </c>
      <c r="AL10" s="36">
        <f t="shared" si="47"/>
        <v>35383.002267838106</v>
      </c>
      <c r="AM10" s="36">
        <f t="shared" si="47"/>
        <v>59023.968823880656</v>
      </c>
      <c r="AN10" s="36">
        <f t="shared" si="47"/>
        <v>58486.665470948908</v>
      </c>
      <c r="AO10" s="36">
        <f t="shared" si="47"/>
        <v>30927.194630332291</v>
      </c>
      <c r="AP10" s="36">
        <f t="shared" si="47"/>
        <v>-924.41827289364301</v>
      </c>
      <c r="AQ10" s="36">
        <f t="shared" si="47"/>
        <v>-38750.224724506377</v>
      </c>
      <c r="AR10" s="36">
        <f t="shared" si="47"/>
        <v>-35091.084939560154</v>
      </c>
      <c r="AS10" s="36">
        <f t="shared" si="47"/>
        <v>47153.001081945142</v>
      </c>
      <c r="AT10" s="36">
        <f t="shared" si="47"/>
        <v>59959.452694848413</v>
      </c>
      <c r="AU10" s="36">
        <f t="shared" si="47"/>
        <v>-213257.75160622684</v>
      </c>
      <c r="AV10" s="36">
        <f t="shared" si="47"/>
        <v>-50266.353756764554</v>
      </c>
      <c r="AW10" s="36">
        <f t="shared" si="47"/>
        <v>-85957.751606227015</v>
      </c>
      <c r="AX10" s="36">
        <f t="shared" si="47"/>
        <v>-49008.289240635582</v>
      </c>
      <c r="AY10" s="36">
        <f t="shared" si="47"/>
        <v>-79974.535853487672</v>
      </c>
      <c r="AZ10" s="36">
        <f t="shared" si="47"/>
        <v>-53531.702546638669</v>
      </c>
      <c r="BA10" s="36">
        <f t="shared" si="47"/>
        <v>-5103.5681115521584</v>
      </c>
      <c r="BB10" s="36">
        <f t="shared" si="47"/>
        <v>13255.571673394181</v>
      </c>
      <c r="BC10" s="36">
        <f t="shared" si="47"/>
        <v>20767.399630383472</v>
      </c>
      <c r="BD10" s="36">
        <f t="shared" si="47"/>
        <v>-5077.7616599390749</v>
      </c>
      <c r="BE10" s="36">
        <f t="shared" si="47"/>
        <v>-25877.761659939308</v>
      </c>
      <c r="BF10" s="36">
        <f t="shared" si="47"/>
        <v>-30942.277788971434</v>
      </c>
      <c r="BG10" s="36">
        <f t="shared" si="47"/>
        <v>142655.57167339412</v>
      </c>
      <c r="BH10" s="36">
        <f t="shared" si="47"/>
        <v>34380.302856190014</v>
      </c>
      <c r="BI10" s="36">
        <f t="shared" si="47"/>
        <v>55488.905006727553</v>
      </c>
      <c r="BJ10" s="36">
        <f t="shared" si="47"/>
        <v>68251.270598125528</v>
      </c>
      <c r="BK10" s="36">
        <f t="shared" si="47"/>
        <v>99264.477459541755</v>
      </c>
      <c r="BL10" s="36">
        <f t="shared" si="47"/>
        <v>108754.10879594705</v>
      </c>
      <c r="BM10" s="36">
        <f t="shared" si="47"/>
        <v>82974.154878896545</v>
      </c>
      <c r="BN10" s="36">
        <f t="shared" si="47"/>
        <v>69494.584986423375</v>
      </c>
      <c r="BO10" s="36">
        <f t="shared" si="47"/>
        <v>56458.025846638368</v>
      </c>
      <c r="BP10" s="36">
        <f t="shared" si="47"/>
        <v>52227.918319756514</v>
      </c>
      <c r="BQ10" s="36">
        <f t="shared" si="47"/>
        <v>60490.283911154722</v>
      </c>
      <c r="BR10" s="36">
        <f t="shared" si="47"/>
        <v>42554.800040186848</v>
      </c>
      <c r="BS10" s="36">
        <f t="shared" si="47"/>
        <v>41294.584986423375</v>
      </c>
      <c r="BT10" s="36">
        <f t="shared" si="47"/>
        <v>68845.122620831826</v>
      </c>
      <c r="BU10" s="36">
        <f t="shared" si="47"/>
        <v>57627.918319756747</v>
      </c>
      <c r="BV10" s="36">
        <f t="shared" si="47"/>
        <v>70296.73552405776</v>
      </c>
      <c r="BW10" s="36">
        <f t="shared" si="47"/>
        <v>36852.668340092525</v>
      </c>
      <c r="BX10" s="36">
        <f t="shared" si="47"/>
        <v>-54347.792489400366</v>
      </c>
      <c r="BY10" s="36">
        <f t="shared" si="47"/>
        <v>-22534.428434100933</v>
      </c>
      <c r="BZ10" s="36">
        <f t="shared" si="47"/>
        <v>-3709.6972513052169</v>
      </c>
      <c r="CA10" s="36">
        <f t="shared" si="47"/>
        <v>23304.281243318459</v>
      </c>
      <c r="CB10" s="36">
        <f t="shared" ref="CB10:ED10" si="48">CB9-BP9</f>
        <v>19956.969415361527</v>
      </c>
      <c r="CC10" s="36">
        <f t="shared" si="48"/>
        <v>23594.603823963553</v>
      </c>
      <c r="CD10" s="36">
        <f t="shared" si="48"/>
        <v>33981.700598157127</v>
      </c>
      <c r="CE10" s="36">
        <f t="shared" si="48"/>
        <v>28523.636082028272</v>
      </c>
      <c r="CF10" s="36">
        <f t="shared" si="48"/>
        <v>31497.829630415188</v>
      </c>
      <c r="CG10" s="36">
        <f t="shared" si="48"/>
        <v>44190.302748694667</v>
      </c>
      <c r="CH10" s="36">
        <f t="shared" si="48"/>
        <v>21981.700598157127</v>
      </c>
      <c r="CI10" s="36">
        <f t="shared" si="48"/>
        <v>115235.19809488754</v>
      </c>
      <c r="CJ10" s="36">
        <f t="shared" si="48"/>
        <v>232429.89855571697</v>
      </c>
      <c r="CK10" s="36">
        <f t="shared" si="48"/>
        <v>148493.2626110164</v>
      </c>
      <c r="CL10" s="36">
        <f t="shared" si="48"/>
        <v>144717.99379381223</v>
      </c>
      <c r="CM10" s="36">
        <f t="shared" si="48"/>
        <v>141299.71422391955</v>
      </c>
      <c r="CN10" s="36">
        <f t="shared" si="48"/>
        <v>156651.32712714549</v>
      </c>
      <c r="CO10" s="36">
        <f t="shared" si="48"/>
        <v>165815.84325617773</v>
      </c>
      <c r="CP10" s="36">
        <f t="shared" si="48"/>
        <v>137106.16583682294</v>
      </c>
      <c r="CQ10" s="36">
        <f t="shared" si="48"/>
        <v>134084.66046047863</v>
      </c>
      <c r="CR10" s="36">
        <f t="shared" si="48"/>
        <v>163073.90777230682</v>
      </c>
      <c r="CS10" s="36">
        <f t="shared" si="48"/>
        <v>177351.3271271456</v>
      </c>
      <c r="CT10" s="36">
        <f t="shared" si="48"/>
        <v>184493.2626110164</v>
      </c>
      <c r="CU10" s="36">
        <f t="shared" si="48"/>
        <v>70432.742823572946</v>
      </c>
      <c r="CV10" s="36">
        <f t="shared" si="48"/>
        <v>50582.512408826384</v>
      </c>
      <c r="CW10" s="36">
        <f t="shared" si="48"/>
        <v>90787.581533250399</v>
      </c>
      <c r="CX10" s="36">
        <f t="shared" si="48"/>
        <v>92168.226694540703</v>
      </c>
      <c r="CY10" s="36">
        <f t="shared" si="48"/>
        <v>89239.194436476217</v>
      </c>
      <c r="CZ10" s="36">
        <f t="shared" si="48"/>
        <v>77668.226694540819</v>
      </c>
      <c r="DA10" s="36">
        <f t="shared" si="48"/>
        <v>78723.065404218156</v>
      </c>
      <c r="DB10" s="36">
        <f t="shared" si="48"/>
        <v>114142.42024292774</v>
      </c>
      <c r="DC10" s="36">
        <f t="shared" si="48"/>
        <v>134601.56002787419</v>
      </c>
      <c r="DD10" s="36">
        <f t="shared" si="48"/>
        <v>76239.194436476217</v>
      </c>
      <c r="DE10" s="36">
        <f t="shared" si="48"/>
        <v>33468.226694540703</v>
      </c>
      <c r="DF10" s="36">
        <f t="shared" si="48"/>
        <v>51658.549275185796</v>
      </c>
      <c r="DG10" s="36">
        <f t="shared" si="48"/>
        <v>88588.687582854531</v>
      </c>
      <c r="DH10" s="36">
        <f t="shared" si="48"/>
        <v>64141.682974559604</v>
      </c>
      <c r="DI10" s="36">
        <f t="shared" si="48"/>
        <v>72879.010163499741</v>
      </c>
      <c r="DJ10" s="36">
        <f t="shared" si="48"/>
        <v>97794.063926940667</v>
      </c>
      <c r="DK10" s="36">
        <f t="shared" si="48"/>
        <v>70008.042421564343</v>
      </c>
      <c r="DL10" s="36">
        <f t="shared" si="48"/>
        <v>97494.063926940435</v>
      </c>
      <c r="DM10" s="36">
        <f t="shared" si="48"/>
        <v>96137.074679628829</v>
      </c>
      <c r="DN10" s="36">
        <f t="shared" si="48"/>
        <v>81266.106937693316</v>
      </c>
      <c r="DO10" s="36">
        <f t="shared" si="48"/>
        <v>23660.730593607179</v>
      </c>
      <c r="DP10" s="36">
        <f t="shared" si="48"/>
        <v>49137.074679628829</v>
      </c>
      <c r="DQ10" s="36">
        <f t="shared" si="48"/>
        <v>117594.06392694055</v>
      </c>
      <c r="DR10" s="36">
        <f t="shared" si="48"/>
        <v>118072.55855059659</v>
      </c>
      <c r="DS10" s="36">
        <f t="shared" si="48"/>
        <v>223271.49801148928</v>
      </c>
      <c r="DT10" s="36">
        <f t="shared" si="48"/>
        <v>237571.03718199593</v>
      </c>
      <c r="DU10" s="36">
        <f t="shared" si="48"/>
        <v>210303.75607600517</v>
      </c>
      <c r="DV10" s="36">
        <f t="shared" si="48"/>
        <v>221975.79908675805</v>
      </c>
      <c r="DW10" s="36">
        <f t="shared" si="48"/>
        <v>234626.33672116685</v>
      </c>
      <c r="DX10" s="36">
        <f t="shared" si="48"/>
        <v>209575.79908675805</v>
      </c>
      <c r="DY10" s="36">
        <f t="shared" si="48"/>
        <v>218852.14317277924</v>
      </c>
      <c r="DZ10" s="36">
        <f t="shared" si="48"/>
        <v>226884.40123729582</v>
      </c>
      <c r="EA10" s="36">
        <f t="shared" si="48"/>
        <v>238742.4657534248</v>
      </c>
      <c r="EB10" s="36">
        <f t="shared" si="48"/>
        <v>228529.56252761814</v>
      </c>
      <c r="EC10" s="36">
        <f t="shared" si="48"/>
        <v>185075.79908675817</v>
      </c>
      <c r="ED10" s="36">
        <f t="shared" si="48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49">EH9-DV9</f>
        <v>40135.616438355995</v>
      </c>
      <c r="EI10" s="36">
        <f t="shared" si="49"/>
        <v>52171.100309323752</v>
      </c>
      <c r="EJ10" s="36">
        <f t="shared" si="49"/>
        <v>40935.616438356228</v>
      </c>
      <c r="EK10" s="36">
        <f t="shared" si="49"/>
        <v>25171.100309323985</v>
      </c>
      <c r="EL10" s="36">
        <f t="shared" si="49"/>
        <v>1687.2293415816966</v>
      </c>
      <c r="EM10" s="157">
        <f t="shared" si="49"/>
        <v>40175.718101511244</v>
      </c>
      <c r="EN10" s="157">
        <f t="shared" si="49"/>
        <v>45763.890144522069</v>
      </c>
      <c r="EO10" s="157">
        <f t="shared" si="49"/>
        <v>43609.051434844499</v>
      </c>
      <c r="EP10" s="176">
        <f t="shared" si="49"/>
        <v>31860.664338070434</v>
      </c>
      <c r="EQ10" s="176">
        <f t="shared" si="49"/>
        <v>3332.427484336542</v>
      </c>
      <c r="ER10" s="186">
        <f t="shared" si="49"/>
        <v>-26309.305621162057</v>
      </c>
      <c r="ES10" s="186">
        <f t="shared" si="49"/>
        <v>13558.233935949393</v>
      </c>
      <c r="ET10" s="186">
        <f t="shared" si="49"/>
        <v>36189.41673164838</v>
      </c>
      <c r="EU10" s="186">
        <f t="shared" si="49"/>
        <v>45106.621032723458</v>
      </c>
      <c r="EV10" s="186">
        <f t="shared" si="49"/>
        <v>69582.648401826387</v>
      </c>
      <c r="EW10" s="198">
        <f t="shared" si="49"/>
        <v>83836.411842686823</v>
      </c>
      <c r="EX10" s="198">
        <f t="shared" si="49"/>
        <v>48191.250552364159</v>
      </c>
      <c r="EY10" s="198">
        <f t="shared" si="49"/>
        <v>-8124.1199279953726</v>
      </c>
      <c r="EZ10" s="198">
        <f t="shared" si="49"/>
        <v>91146.847813940141</v>
      </c>
      <c r="FA10" s="211">
        <f t="shared" si="49"/>
        <v>110142.54673867137</v>
      </c>
      <c r="FB10" s="211">
        <f t="shared" si="49"/>
        <v>137727.49297523033</v>
      </c>
      <c r="FC10" s="221">
        <f t="shared" si="49"/>
        <v>125902.51810517185</v>
      </c>
      <c r="FD10" s="221">
        <f t="shared" si="49"/>
        <v>188599.31238975818</v>
      </c>
      <c r="FE10" s="233">
        <f t="shared" si="49"/>
        <v>145547.67939549428</v>
      </c>
      <c r="FF10" s="233">
        <f t="shared" si="49"/>
        <v>125297.14176108572</v>
      </c>
      <c r="FG10" s="233">
        <f t="shared" si="49"/>
        <v>114063.80842775246</v>
      </c>
      <c r="FH10" s="233">
        <f t="shared" si="49"/>
        <v>132737.24342424097</v>
      </c>
      <c r="FI10" s="233">
        <f t="shared" si="49"/>
        <v>137463.04987585382</v>
      </c>
      <c r="FJ10" s="233">
        <f t="shared" si="49"/>
        <v>234592.0821339183</v>
      </c>
      <c r="FK10" s="36">
        <f t="shared" si="49"/>
        <v>278837.24342424097</v>
      </c>
      <c r="FL10" s="36">
        <f t="shared" si="49"/>
        <v>173366.27568230545</v>
      </c>
      <c r="FM10" s="36">
        <f t="shared" si="49"/>
        <v>163437.24342424097</v>
      </c>
      <c r="FN10" s="36">
        <f t="shared" ref="FN10:GH10" si="50">FN9-FB9</f>
        <v>169559.82406940218</v>
      </c>
      <c r="FO10" s="36">
        <f t="shared" ref="FO10:FZ10" si="51">FO9-FC9</f>
        <v>166411.85717782238</v>
      </c>
      <c r="FP10" s="36">
        <f t="shared" si="50"/>
        <v>160281.67284602555</v>
      </c>
      <c r="FQ10" s="36">
        <f t="shared" si="50"/>
        <v>124347.34104879084</v>
      </c>
      <c r="FR10" s="36">
        <f t="shared" si="50"/>
        <v>153260.24427459692</v>
      </c>
      <c r="FS10" s="36">
        <f t="shared" si="50"/>
        <v>172863.47008104855</v>
      </c>
      <c r="FT10" s="36">
        <f t="shared" si="50"/>
        <v>141860.24427459692</v>
      </c>
      <c r="FU10" s="36">
        <f t="shared" si="50"/>
        <v>98669.921693951823</v>
      </c>
      <c r="FV10" s="36">
        <f t="shared" si="50"/>
        <v>74798.953952016309</v>
      </c>
      <c r="FW10" s="36">
        <f t="shared" si="50"/>
        <v>104760.24427459715</v>
      </c>
      <c r="FX10" s="36">
        <f t="shared" si="50"/>
        <v>106024.76040362939</v>
      </c>
      <c r="FY10" s="257">
        <f t="shared" si="50"/>
        <v>105682.16431171028</v>
      </c>
      <c r="FZ10" s="37">
        <f t="shared" si="51"/>
        <v>109440.39771133941</v>
      </c>
      <c r="GA10" s="37">
        <f t="shared" si="50"/>
        <v>-177974.0151069425</v>
      </c>
      <c r="GB10" s="37">
        <f t="shared" si="50"/>
        <v>-156060.05137243494</v>
      </c>
      <c r="GC10" s="37">
        <f t="shared" si="50"/>
        <v>-122298.09073943202</v>
      </c>
      <c r="GD10" s="37">
        <f t="shared" si="50"/>
        <v>-109443.02640579687</v>
      </c>
      <c r="GE10" s="37">
        <f t="shared" si="50"/>
        <v>-28754.00897392258</v>
      </c>
      <c r="GF10" s="37">
        <f t="shared" si="50"/>
        <v>-13076.830977937672</v>
      </c>
      <c r="GG10" s="37">
        <f t="shared" si="50"/>
        <v>230532.77998023946</v>
      </c>
      <c r="GH10" s="37">
        <f t="shared" si="50"/>
        <v>332909.06489535491</v>
      </c>
      <c r="GI10" s="37">
        <f t="shared" ref="GI10" si="52">GI9-FW9</f>
        <v>266454.83154165675</v>
      </c>
      <c r="GJ10" s="37">
        <f t="shared" ref="GJ10:GL10" si="53">GJ9-FX9</f>
        <v>315778.29850846133</v>
      </c>
      <c r="GK10" s="37">
        <f t="shared" ref="GK10" si="54">GK9-FY9</f>
        <v>419554.84625783027</v>
      </c>
      <c r="GL10" s="37">
        <f t="shared" si="53"/>
        <v>484537.70955424244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55">BL9-AVERAGE(D9,P9,AB9,AN9,AZ9)</f>
        <v>95584.017882291926</v>
      </c>
      <c r="BM11" s="36">
        <f t="shared" si="55"/>
        <v>109304.89822553075</v>
      </c>
      <c r="BN11" s="36">
        <f t="shared" si="55"/>
        <v>68812.425107251038</v>
      </c>
      <c r="BO11" s="36">
        <f t="shared" si="55"/>
        <v>51588.769193272572</v>
      </c>
      <c r="BP11" s="36">
        <f t="shared" si="55"/>
        <v>29492.425107250805</v>
      </c>
      <c r="BQ11" s="36">
        <f t="shared" si="55"/>
        <v>35414.575644885539</v>
      </c>
      <c r="BR11" s="36">
        <f t="shared" si="55"/>
        <v>22788.769193272688</v>
      </c>
      <c r="BS11" s="36">
        <f t="shared" si="55"/>
        <v>66252.425107251038</v>
      </c>
      <c r="BT11" s="36">
        <f t="shared" si="55"/>
        <v>63782.317580369301</v>
      </c>
      <c r="BU11" s="36">
        <f t="shared" si="55"/>
        <v>71225.75844058441</v>
      </c>
      <c r="BV11" s="36">
        <f t="shared" si="55"/>
        <v>115750.0595158533</v>
      </c>
      <c r="BW11" s="36">
        <f t="shared" si="55"/>
        <v>97759.265165849938</v>
      </c>
      <c r="BX11" s="36">
        <f t="shared" si="55"/>
        <v>29831.241965468624</v>
      </c>
      <c r="BY11" s="36">
        <f t="shared" si="55"/>
        <v>64727.007101334049</v>
      </c>
      <c r="BZ11" s="36">
        <f t="shared" si="55"/>
        <v>57386.79204757046</v>
      </c>
      <c r="CA11" s="36">
        <f t="shared" si="55"/>
        <v>68204.426456172601</v>
      </c>
      <c r="CB11" s="36">
        <f t="shared" si="55"/>
        <v>44306.79204757046</v>
      </c>
      <c r="CC11" s="36">
        <f t="shared" si="55"/>
        <v>57978.620004559751</v>
      </c>
      <c r="CD11" s="36">
        <f t="shared" si="55"/>
        <v>40972.168391656596</v>
      </c>
      <c r="CE11" s="36">
        <f t="shared" si="55"/>
        <v>62193.45871423732</v>
      </c>
      <c r="CF11" s="36">
        <f t="shared" si="55"/>
        <v>82978.620004559634</v>
      </c>
      <c r="CG11" s="36">
        <f t="shared" si="55"/>
        <v>102040.12538090372</v>
      </c>
      <c r="CH11" s="36">
        <f t="shared" si="55"/>
        <v>106643.13613359199</v>
      </c>
      <c r="CI11" s="36">
        <f t="shared" si="55"/>
        <v>184090.99866606761</v>
      </c>
      <c r="CJ11" s="36">
        <f t="shared" si="55"/>
        <v>244488.78191729926</v>
      </c>
      <c r="CK11" s="36">
        <f t="shared" si="55"/>
        <v>184394.22447251913</v>
      </c>
      <c r="CL11" s="36">
        <f t="shared" si="55"/>
        <v>188564.3319994011</v>
      </c>
      <c r="CM11" s="36">
        <f t="shared" si="55"/>
        <v>194374.86963380943</v>
      </c>
      <c r="CN11" s="36">
        <f t="shared" si="55"/>
        <v>194904.33199940098</v>
      </c>
      <c r="CO11" s="36">
        <f t="shared" si="55"/>
        <v>220065.19221445476</v>
      </c>
      <c r="CP11" s="36">
        <f t="shared" si="55"/>
        <v>189439.38576284179</v>
      </c>
      <c r="CQ11" s="36">
        <f t="shared" si="55"/>
        <v>196090.99866606749</v>
      </c>
      <c r="CR11" s="36">
        <f t="shared" si="55"/>
        <v>233278.09544026118</v>
      </c>
      <c r="CS11" s="36">
        <f t="shared" si="55"/>
        <v>252284.3319994011</v>
      </c>
      <c r="CT11" s="36">
        <f t="shared" si="55"/>
        <v>261755.51479509973</v>
      </c>
      <c r="CU11" s="36">
        <f t="shared" si="55"/>
        <v>208443.38611665764</v>
      </c>
      <c r="CV11" s="36">
        <f t="shared" si="55"/>
        <v>236713.05876881094</v>
      </c>
      <c r="CW11" s="36">
        <f t="shared" si="55"/>
        <v>228230.4828908511</v>
      </c>
      <c r="CX11" s="36">
        <f t="shared" si="55"/>
        <v>236165.75170805561</v>
      </c>
      <c r="CY11" s="36">
        <f t="shared" si="55"/>
        <v>242998.22482633498</v>
      </c>
      <c r="CZ11" s="36">
        <f t="shared" si="55"/>
        <v>234839.08504138887</v>
      </c>
      <c r="DA11" s="36">
        <f t="shared" si="55"/>
        <v>244553.06353601255</v>
      </c>
      <c r="DB11" s="36">
        <f t="shared" si="55"/>
        <v>255049.83772956091</v>
      </c>
      <c r="DC11" s="36">
        <f t="shared" si="55"/>
        <v>304032.41837472236</v>
      </c>
      <c r="DD11" s="36">
        <f t="shared" si="55"/>
        <v>260011.12805214152</v>
      </c>
      <c r="DE11" s="36">
        <f t="shared" si="55"/>
        <v>236012.41837472213</v>
      </c>
      <c r="DF11" s="36">
        <f t="shared" si="55"/>
        <v>254211.1280521414</v>
      </c>
      <c r="DG11" s="36">
        <f t="shared" si="55"/>
        <v>248669.96352659084</v>
      </c>
      <c r="DH11" s="36">
        <f t="shared" si="55"/>
        <v>244077.33679848025</v>
      </c>
      <c r="DI11" s="36">
        <f t="shared" si="55"/>
        <v>242186.09255884879</v>
      </c>
      <c r="DJ11" s="36">
        <f t="shared" si="55"/>
        <v>270774.47965562309</v>
      </c>
      <c r="DK11" s="36">
        <f t="shared" si="55"/>
        <v>246792.54417175206</v>
      </c>
      <c r="DL11" s="36">
        <f t="shared" si="55"/>
        <v>272047.81298895634</v>
      </c>
      <c r="DM11" s="36">
        <f t="shared" si="55"/>
        <v>280140.93126852636</v>
      </c>
      <c r="DN11" s="36">
        <f t="shared" si="55"/>
        <v>276947.3828814294</v>
      </c>
      <c r="DO11" s="36">
        <f t="shared" si="55"/>
        <v>231461.14632228971</v>
      </c>
      <c r="DP11" s="36">
        <f t="shared" si="55"/>
        <v>234340.93126852636</v>
      </c>
      <c r="DQ11" s="36">
        <f t="shared" si="55"/>
        <v>279981.1463222896</v>
      </c>
      <c r="DR11" s="36">
        <f t="shared" si="55"/>
        <v>292947.38288142951</v>
      </c>
      <c r="DS11" s="36">
        <f t="shared" si="55"/>
        <v>389866.70667789015</v>
      </c>
      <c r="DT11" s="36">
        <f t="shared" si="55"/>
        <v>401336.29193134618</v>
      </c>
      <c r="DU11" s="36">
        <f t="shared" si="55"/>
        <v>377969.93248434155</v>
      </c>
      <c r="DV11" s="36">
        <f t="shared" si="55"/>
        <v>412657.24431229883</v>
      </c>
      <c r="DW11" s="36">
        <f t="shared" si="55"/>
        <v>405357.02925853559</v>
      </c>
      <c r="DX11" s="36">
        <f t="shared" ref="DX11:ED11" si="56">DX9-AVERAGE(BP9,CB9,CN9,CZ9,DL9)</f>
        <v>400823.91097896546</v>
      </c>
      <c r="DY11" s="36">
        <f t="shared" si="56"/>
        <v>414040.90022627707</v>
      </c>
      <c r="DZ11" s="36">
        <f t="shared" si="56"/>
        <v>422021.54538756772</v>
      </c>
      <c r="EA11" s="36">
        <f t="shared" si="56"/>
        <v>397770.57764563221</v>
      </c>
      <c r="EB11" s="36">
        <f t="shared" si="56"/>
        <v>385111.86796821281</v>
      </c>
      <c r="EC11" s="36">
        <f t="shared" si="56"/>
        <v>379010.57764563221</v>
      </c>
      <c r="ED11" s="36">
        <f t="shared" si="5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57">EH9-AVERAGE(BZ9,CL9,CX9,DJ9,DV9)</f>
        <v>342203.58350050566</v>
      </c>
      <c r="EI11" s="36">
        <f t="shared" si="57"/>
        <v>345832.61575857026</v>
      </c>
      <c r="EJ11" s="36">
        <f t="shared" si="57"/>
        <v>329490.2501671724</v>
      </c>
      <c r="EK11" s="36">
        <f t="shared" si="57"/>
        <v>322587.45446824748</v>
      </c>
      <c r="EL11" s="36">
        <f t="shared" si="57"/>
        <v>305032.61575857003</v>
      </c>
      <c r="EM11" s="157">
        <f t="shared" si="57"/>
        <v>326023.68516366091</v>
      </c>
      <c r="EN11" s="157">
        <f t="shared" si="57"/>
        <v>321180.2443034458</v>
      </c>
      <c r="EO11" s="157">
        <f t="shared" si="57"/>
        <v>311083.68516366091</v>
      </c>
      <c r="EP11" s="176">
        <f t="shared" si="57"/>
        <v>283064.11527118762</v>
      </c>
      <c r="EQ11" s="176">
        <f t="shared" si="57"/>
        <v>245431.64949138428</v>
      </c>
      <c r="ER11" s="186">
        <f t="shared" si="57"/>
        <v>201397.94117533439</v>
      </c>
      <c r="ES11" s="186">
        <f t="shared" si="57"/>
        <v>263728.42368493252</v>
      </c>
      <c r="ET11" s="186">
        <f t="shared" si="57"/>
        <v>259034.66024407232</v>
      </c>
      <c r="EU11" s="186">
        <f t="shared" si="57"/>
        <v>273470.35916880355</v>
      </c>
      <c r="EV11" s="186">
        <f t="shared" si="57"/>
        <v>282607.89191425045</v>
      </c>
      <c r="EW11" s="198">
        <f t="shared" si="57"/>
        <v>289484.02094650851</v>
      </c>
      <c r="EX11" s="198">
        <f t="shared" si="57"/>
        <v>241006.60159166984</v>
      </c>
      <c r="EY11" s="198">
        <f t="shared" si="57"/>
        <v>203646.53824828612</v>
      </c>
      <c r="EZ11" s="198">
        <f t="shared" si="57"/>
        <v>299778.36620527541</v>
      </c>
      <c r="FA11" s="211">
        <f t="shared" si="57"/>
        <v>309806.53824828612</v>
      </c>
      <c r="FB11" s="211">
        <f t="shared" si="57"/>
        <v>312875.14039882366</v>
      </c>
      <c r="FC11" s="221">
        <f t="shared" si="57"/>
        <v>279555.521515531</v>
      </c>
      <c r="FD11" s="221">
        <f t="shared" si="57"/>
        <v>312452.2059723211</v>
      </c>
      <c r="FE11" s="233">
        <f t="shared" si="57"/>
        <v>312600.6828058532</v>
      </c>
      <c r="FF11" s="233">
        <f t="shared" si="57"/>
        <v>286679.17742950935</v>
      </c>
      <c r="FG11" s="233">
        <f t="shared" si="57"/>
        <v>289303.90861230507</v>
      </c>
      <c r="FH11" s="233">
        <f t="shared" si="57"/>
        <v>316293.86442880705</v>
      </c>
      <c r="FI11" s="233">
        <f t="shared" si="57"/>
        <v>326403.11174063501</v>
      </c>
      <c r="FJ11" s="233">
        <f t="shared" si="57"/>
        <v>381164.40206321562</v>
      </c>
      <c r="FK11" s="36">
        <f t="shared" si="57"/>
        <v>396672.51076284284</v>
      </c>
      <c r="FL11" s="36">
        <f t="shared" si="57"/>
        <v>374981.32796714362</v>
      </c>
      <c r="FM11" s="36">
        <f t="shared" si="57"/>
        <v>375265.84409617609</v>
      </c>
      <c r="FN11" s="36">
        <f t="shared" ref="FN11:GH11" si="58">FN9-AVERAGE(DF9,DR9,ED9,EP9,FB9)</f>
        <v>383871.65054778871</v>
      </c>
      <c r="FO11" s="36">
        <f t="shared" ref="FO11:FZ11" si="59">FO9-AVERAGE(DG9,DS9,EE9,EQ9,FC9)</f>
        <v>343094.77755600843</v>
      </c>
      <c r="FP11" s="36">
        <f t="shared" si="58"/>
        <v>367585.47122938884</v>
      </c>
      <c r="FQ11" s="36">
        <f t="shared" si="58"/>
        <v>329320.58400762198</v>
      </c>
      <c r="FR11" s="36">
        <f t="shared" si="58"/>
        <v>335661.01411514869</v>
      </c>
      <c r="FS11" s="36">
        <f t="shared" si="58"/>
        <v>358972.19691084744</v>
      </c>
      <c r="FT11" s="36">
        <f t="shared" si="58"/>
        <v>348089.03444777965</v>
      </c>
      <c r="FU11" s="36">
        <f t="shared" si="58"/>
        <v>312781.07745853229</v>
      </c>
      <c r="FV11" s="36">
        <f t="shared" si="58"/>
        <v>337439.1419746615</v>
      </c>
      <c r="FW11" s="36">
        <f t="shared" si="58"/>
        <v>386774.34744848218</v>
      </c>
      <c r="FX11" s="36">
        <f t="shared" si="58"/>
        <v>363417.35820117034</v>
      </c>
      <c r="FY11" s="257">
        <f t="shared" si="58"/>
        <v>356976.26748559531</v>
      </c>
      <c r="FZ11" s="37">
        <f t="shared" si="59"/>
        <v>371168.47937984788</v>
      </c>
      <c r="GA11" s="37">
        <f t="shared" si="58"/>
        <v>46683.527392727556</v>
      </c>
      <c r="GB11" s="37">
        <f t="shared" si="58"/>
        <v>87149.014293703018</v>
      </c>
      <c r="GC11" s="37">
        <f t="shared" si="58"/>
        <v>89101.387244109763</v>
      </c>
      <c r="GD11" s="37">
        <f t="shared" si="58"/>
        <v>110846.34405086236</v>
      </c>
      <c r="GE11" s="37">
        <f t="shared" si="58"/>
        <v>206451.92062252201</v>
      </c>
      <c r="GF11" s="37">
        <f t="shared" si="58"/>
        <v>216073.89314468624</v>
      </c>
      <c r="GG11" s="37">
        <f t="shared" si="58"/>
        <v>430515.33205985278</v>
      </c>
      <c r="GH11" s="37">
        <f t="shared" si="58"/>
        <v>553117.42342658108</v>
      </c>
      <c r="GI11" s="37">
        <f t="shared" ref="GI11" si="60">GI9-AVERAGE(EA9,EM9,EY9,FK9,FW9)</f>
        <v>522350.86866498296</v>
      </c>
      <c r="GJ11" s="37">
        <f t="shared" ref="GJ11:GL11" si="61">GJ9-AVERAGE(EB9,EN9,EZ9,FL9,FX9)</f>
        <v>550229.38939522835</v>
      </c>
      <c r="GK11" s="37">
        <f t="shared" ref="GK11" si="62">GK9-AVERAGE(EC9,EO9,FA9,FM9,FY9)</f>
        <v>654941.75274418062</v>
      </c>
      <c r="GL11" s="37">
        <f t="shared" si="61"/>
        <v>735289.05222266121</v>
      </c>
    </row>
    <row r="12" spans="1:194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63">DG9-DG52</f>
        <v>0</v>
      </c>
      <c r="DH12" s="38">
        <f t="shared" si="63"/>
        <v>0</v>
      </c>
      <c r="DI12" s="38">
        <f t="shared" si="63"/>
        <v>0</v>
      </c>
      <c r="DJ12" s="38">
        <f t="shared" si="63"/>
        <v>0</v>
      </c>
      <c r="DK12" s="38">
        <f t="shared" si="63"/>
        <v>0</v>
      </c>
      <c r="DL12" s="38">
        <f t="shared" si="63"/>
        <v>0</v>
      </c>
      <c r="DM12" s="38">
        <f t="shared" si="63"/>
        <v>0</v>
      </c>
      <c r="DN12" s="38">
        <f t="shared" si="63"/>
        <v>0</v>
      </c>
      <c r="DO12" s="38">
        <f t="shared" si="63"/>
        <v>0</v>
      </c>
      <c r="DP12" s="38">
        <f t="shared" si="63"/>
        <v>0</v>
      </c>
      <c r="DQ12" s="38">
        <f t="shared" si="63"/>
        <v>0</v>
      </c>
      <c r="DR12" s="38">
        <f t="shared" si="63"/>
        <v>0</v>
      </c>
      <c r="DS12" s="38">
        <f t="shared" si="63"/>
        <v>0</v>
      </c>
      <c r="DT12" s="38">
        <f t="shared" si="63"/>
        <v>0</v>
      </c>
      <c r="DU12" s="38">
        <f t="shared" si="63"/>
        <v>0</v>
      </c>
      <c r="DV12" s="38">
        <f t="shared" si="63"/>
        <v>0</v>
      </c>
      <c r="DW12" s="38">
        <f t="shared" si="63"/>
        <v>0</v>
      </c>
      <c r="DX12" s="38">
        <f t="shared" si="63"/>
        <v>0</v>
      </c>
      <c r="DY12" s="38">
        <f t="shared" si="63"/>
        <v>0</v>
      </c>
      <c r="DZ12" s="38">
        <f t="shared" si="63"/>
        <v>0</v>
      </c>
      <c r="EA12" s="38">
        <f t="shared" si="63"/>
        <v>0</v>
      </c>
      <c r="EB12" s="38">
        <f t="shared" si="63"/>
        <v>0</v>
      </c>
      <c r="EC12" s="38">
        <f t="shared" si="63"/>
        <v>0</v>
      </c>
      <c r="ED12" s="38">
        <f t="shared" si="63"/>
        <v>0</v>
      </c>
      <c r="EE12" s="38">
        <f t="shared" si="63"/>
        <v>0</v>
      </c>
      <c r="EF12" s="38">
        <f t="shared" si="63"/>
        <v>0</v>
      </c>
      <c r="EG12" s="38">
        <f t="shared" si="63"/>
        <v>0</v>
      </c>
      <c r="EH12" s="38">
        <f t="shared" si="63"/>
        <v>0</v>
      </c>
      <c r="EI12" s="38">
        <f t="shared" si="63"/>
        <v>0</v>
      </c>
      <c r="EJ12" s="38">
        <f t="shared" si="63"/>
        <v>0</v>
      </c>
      <c r="EK12" s="38">
        <f t="shared" si="63"/>
        <v>0</v>
      </c>
      <c r="EL12" s="38">
        <f t="shared" si="63"/>
        <v>0</v>
      </c>
      <c r="EM12" s="158">
        <f t="shared" si="63"/>
        <v>0</v>
      </c>
      <c r="EN12" s="158">
        <f t="shared" si="63"/>
        <v>0</v>
      </c>
      <c r="EO12" s="158">
        <f t="shared" ref="EO12:FF12" si="64">EO9-EO52</f>
        <v>0</v>
      </c>
      <c r="EP12" s="177">
        <f t="shared" si="64"/>
        <v>0</v>
      </c>
      <c r="EQ12" s="177">
        <f t="shared" si="64"/>
        <v>0</v>
      </c>
      <c r="ER12" s="187">
        <f t="shared" si="64"/>
        <v>0</v>
      </c>
      <c r="ES12" s="187">
        <f t="shared" si="64"/>
        <v>0</v>
      </c>
      <c r="ET12" s="187">
        <f t="shared" si="64"/>
        <v>0</v>
      </c>
      <c r="EU12" s="187">
        <f t="shared" si="64"/>
        <v>0</v>
      </c>
      <c r="EV12" s="187">
        <f t="shared" si="64"/>
        <v>0</v>
      </c>
      <c r="EW12" s="199">
        <f t="shared" si="64"/>
        <v>0</v>
      </c>
      <c r="EX12" s="199">
        <f t="shared" si="64"/>
        <v>0</v>
      </c>
      <c r="EY12" s="199">
        <f t="shared" si="64"/>
        <v>0</v>
      </c>
      <c r="EZ12" s="199">
        <f t="shared" si="64"/>
        <v>0</v>
      </c>
      <c r="FA12" s="212">
        <f t="shared" si="64"/>
        <v>0</v>
      </c>
      <c r="FB12" s="212">
        <f t="shared" si="64"/>
        <v>0</v>
      </c>
      <c r="FC12" s="222">
        <f t="shared" si="64"/>
        <v>28683.132655713009</v>
      </c>
      <c r="FD12" s="222">
        <f t="shared" si="64"/>
        <v>28683.132655713009</v>
      </c>
      <c r="FE12" s="234">
        <f t="shared" si="64"/>
        <v>28683.132655713009</v>
      </c>
      <c r="FF12" s="234">
        <f t="shared" si="64"/>
        <v>28683.132655713009</v>
      </c>
      <c r="FG12" s="234">
        <f t="shared" ref="FG12:FH12" si="65">FG9-FG52</f>
        <v>28683.132655713009</v>
      </c>
      <c r="FH12" s="234">
        <f t="shared" si="65"/>
        <v>28683.132655713009</v>
      </c>
      <c r="FI12" s="234">
        <f t="shared" ref="FI12:FJ12" si="66">FI9-FI52</f>
        <v>28683.132655713009</v>
      </c>
      <c r="FJ12" s="234">
        <f t="shared" si="66"/>
        <v>28683.132655713009</v>
      </c>
      <c r="FK12" s="38">
        <f t="shared" ref="FK12" si="67">FK9-FK52</f>
        <v>28683.132655713009</v>
      </c>
      <c r="FL12" s="38">
        <f t="shared" ref="FL12:GB12" si="68">FL9-FL52</f>
        <v>28683.132655713009</v>
      </c>
      <c r="FM12" s="38">
        <f t="shared" si="68"/>
        <v>28683.132655713009</v>
      </c>
      <c r="FN12" s="38">
        <f t="shared" si="68"/>
        <v>28683.132655713009</v>
      </c>
      <c r="FO12" s="38">
        <f t="shared" si="68"/>
        <v>-51982.867140318733</v>
      </c>
      <c r="FP12" s="38">
        <f t="shared" si="68"/>
        <v>-51982.867140318733</v>
      </c>
      <c r="FQ12" s="38">
        <f t="shared" si="68"/>
        <v>-51982.867140318267</v>
      </c>
      <c r="FR12" s="38">
        <f t="shared" si="68"/>
        <v>-51982.867140318733</v>
      </c>
      <c r="FS12" s="38">
        <f t="shared" si="68"/>
        <v>-51982.867140318733</v>
      </c>
      <c r="FT12" s="38">
        <f t="shared" si="68"/>
        <v>-51982.867140318733</v>
      </c>
      <c r="FU12" s="38">
        <f t="shared" si="68"/>
        <v>-51982.867140318733</v>
      </c>
      <c r="FV12" s="38">
        <f t="shared" si="68"/>
        <v>-51982.867140318733</v>
      </c>
      <c r="FW12" s="38">
        <f t="shared" si="68"/>
        <v>-51982.867140318267</v>
      </c>
      <c r="FX12" s="38">
        <f t="shared" si="68"/>
        <v>-34604.746662628371</v>
      </c>
      <c r="FY12" s="258">
        <f t="shared" si="68"/>
        <v>-62440.657943614759</v>
      </c>
      <c r="FZ12" s="312">
        <f t="shared" si="68"/>
        <v>-71980.35175888706</v>
      </c>
      <c r="GA12" s="312">
        <f t="shared" si="68"/>
        <v>-410040.13044524076</v>
      </c>
      <c r="GB12" s="312">
        <f t="shared" si="68"/>
        <v>-348441.29003106477</v>
      </c>
      <c r="GC12" s="312">
        <f t="shared" ref="GC12:GD12" si="69">GC9-GC52</f>
        <v>-324191.7881327963</v>
      </c>
      <c r="GD12" s="312">
        <f t="shared" si="69"/>
        <v>-330501.27116150362</v>
      </c>
      <c r="GE12" s="312">
        <f t="shared" ref="GE12:GH12" si="70">GE9-GE52</f>
        <v>-230931.92241793824</v>
      </c>
      <c r="GF12" s="312">
        <f t="shared" si="70"/>
        <v>-231062.08305873908</v>
      </c>
      <c r="GG12" s="312">
        <f t="shared" si="70"/>
        <v>-49998.42929098173</v>
      </c>
      <c r="GH12" s="312">
        <f t="shared" si="70"/>
        <v>33351.604313356336</v>
      </c>
      <c r="GI12" s="312">
        <f t="shared" ref="GI12:GK12" si="71">GI9-GI52</f>
        <v>40681.663075268967</v>
      </c>
      <c r="GJ12" s="312">
        <f t="shared" si="71"/>
        <v>91092.153115817811</v>
      </c>
      <c r="GK12" s="312">
        <f t="shared" si="71"/>
        <v>186476.64442364732</v>
      </c>
      <c r="GL12" s="312">
        <f t="shared" ref="GL12" si="72">GL9-GL52</f>
        <v>2134903.4638139941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98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</row>
    <row r="14" spans="1:194" x14ac:dyDescent="0.2">
      <c r="A14" s="14" t="s">
        <v>43</v>
      </c>
      <c r="B14" s="12" t="s">
        <v>11</v>
      </c>
      <c r="C14" s="36">
        <f t="shared" ref="C14:AH14" si="73">(C20-C9)</f>
        <v>33344.110512247775</v>
      </c>
      <c r="D14" s="36">
        <f t="shared" si="73"/>
        <v>9760.3921246243408</v>
      </c>
      <c r="E14" s="36">
        <f t="shared" si="73"/>
        <v>8709.1493186861044</v>
      </c>
      <c r="F14" s="36">
        <f t="shared" si="73"/>
        <v>-79234.413879398606</v>
      </c>
      <c r="G14" s="36">
        <f t="shared" si="73"/>
        <v>-26485.374195282348</v>
      </c>
      <c r="H14" s="36">
        <f t="shared" si="73"/>
        <v>-108832.54485769314</v>
      </c>
      <c r="I14" s="36">
        <f t="shared" si="73"/>
        <v>-108177.20182067738</v>
      </c>
      <c r="J14" s="36">
        <f t="shared" si="73"/>
        <v>-3009.5133812769782</v>
      </c>
      <c r="K14" s="36">
        <f t="shared" si="73"/>
        <v>28480.170552635565</v>
      </c>
      <c r="L14" s="36">
        <f t="shared" si="73"/>
        <v>-62387.257376960712</v>
      </c>
      <c r="M14" s="36">
        <f t="shared" si="73"/>
        <v>14428.303303932073</v>
      </c>
      <c r="N14" s="36">
        <f t="shared" si="73"/>
        <v>100966.3410969947</v>
      </c>
      <c r="O14" s="36">
        <f t="shared" si="73"/>
        <v>69595.649219874409</v>
      </c>
      <c r="P14" s="36">
        <f t="shared" si="73"/>
        <v>181341.33024119318</v>
      </c>
      <c r="Q14" s="36">
        <f t="shared" si="73"/>
        <v>141270.71749643551</v>
      </c>
      <c r="R14" s="36">
        <f t="shared" si="73"/>
        <v>25560.483471582062</v>
      </c>
      <c r="S14" s="36">
        <f t="shared" si="73"/>
        <v>56192.569916335982</v>
      </c>
      <c r="T14" s="36">
        <f t="shared" si="73"/>
        <v>-25270.675263865618</v>
      </c>
      <c r="U14" s="36">
        <f t="shared" si="73"/>
        <v>-81029.145787833957</v>
      </c>
      <c r="V14" s="36">
        <f t="shared" si="73"/>
        <v>-132457.70900829008</v>
      </c>
      <c r="W14" s="36">
        <f t="shared" si="73"/>
        <v>-115411.15436974482</v>
      </c>
      <c r="X14" s="36">
        <f t="shared" si="73"/>
        <v>-38766.070770010236</v>
      </c>
      <c r="Y14" s="36">
        <f t="shared" si="73"/>
        <v>36077.756456880365</v>
      </c>
      <c r="Z14" s="36">
        <f t="shared" si="73"/>
        <v>70055.449927699636</v>
      </c>
      <c r="AA14" s="36">
        <f t="shared" si="73"/>
        <v>158197.24205701845</v>
      </c>
      <c r="AB14" s="36">
        <f t="shared" si="73"/>
        <v>66715.357817049022</v>
      </c>
      <c r="AC14" s="36">
        <f t="shared" si="73"/>
        <v>32743.482298968942</v>
      </c>
      <c r="AD14" s="36">
        <f t="shared" si="73"/>
        <v>914.5921559529379</v>
      </c>
      <c r="AE14" s="36">
        <f t="shared" si="73"/>
        <v>-1420.2533610463142</v>
      </c>
      <c r="AF14" s="36">
        <f t="shared" si="73"/>
        <v>-16414.829824526329</v>
      </c>
      <c r="AG14" s="36">
        <f t="shared" si="73"/>
        <v>92775.795194696519</v>
      </c>
      <c r="AH14" s="36">
        <f t="shared" si="73"/>
        <v>85050.1044989886</v>
      </c>
      <c r="AI14" s="36">
        <f t="shared" ref="AI14:BN14" si="74">(AI20-AI9)</f>
        <v>-1826.9403077113675</v>
      </c>
      <c r="AJ14" s="36">
        <f t="shared" si="74"/>
        <v>19033.152968947077</v>
      </c>
      <c r="AK14" s="36">
        <f t="shared" si="74"/>
        <v>91680.270834936993</v>
      </c>
      <c r="AL14" s="36">
        <f t="shared" si="74"/>
        <v>85064.426966758096</v>
      </c>
      <c r="AM14" s="36">
        <f t="shared" si="74"/>
        <v>-3435.1524605299346</v>
      </c>
      <c r="AN14" s="36">
        <f t="shared" si="74"/>
        <v>24425.933570848079</v>
      </c>
      <c r="AO14" s="36">
        <f t="shared" si="74"/>
        <v>14497.813243539189</v>
      </c>
      <c r="AP14" s="36">
        <f t="shared" si="74"/>
        <v>35239.791499785846</v>
      </c>
      <c r="AQ14" s="36">
        <f t="shared" si="74"/>
        <v>-14077.834295735112</v>
      </c>
      <c r="AR14" s="36">
        <f t="shared" si="74"/>
        <v>30033.445523428265</v>
      </c>
      <c r="AS14" s="36">
        <f t="shared" si="74"/>
        <v>-13443.073402583366</v>
      </c>
      <c r="AT14" s="36">
        <f t="shared" si="74"/>
        <v>-58775.920583497384</v>
      </c>
      <c r="AU14" s="36">
        <f t="shared" si="74"/>
        <v>-88152.7737824613</v>
      </c>
      <c r="AV14" s="36">
        <f t="shared" si="74"/>
        <v>-81905.129859215987</v>
      </c>
      <c r="AW14" s="36">
        <f t="shared" si="74"/>
        <v>-149870.2290003387</v>
      </c>
      <c r="AX14" s="36">
        <f t="shared" si="74"/>
        <v>-194631.77759012289</v>
      </c>
      <c r="AY14" s="36">
        <f t="shared" si="74"/>
        <v>-84355.256142124068</v>
      </c>
      <c r="AZ14" s="36">
        <f t="shared" si="74"/>
        <v>10382.242067083134</v>
      </c>
      <c r="BA14" s="36">
        <f t="shared" si="74"/>
        <v>-54801.877989699831</v>
      </c>
      <c r="BB14" s="36">
        <f t="shared" si="74"/>
        <v>-73119.782342316932</v>
      </c>
      <c r="BC14" s="36">
        <f t="shared" si="74"/>
        <v>-84265.371885774075</v>
      </c>
      <c r="BD14" s="36">
        <f t="shared" si="74"/>
        <v>-11506.475621388294</v>
      </c>
      <c r="BE14" s="36">
        <f t="shared" si="74"/>
        <v>28864.460010716924</v>
      </c>
      <c r="BF14" s="36">
        <f t="shared" si="74"/>
        <v>92081.216033296543</v>
      </c>
      <c r="BG14" s="36">
        <f t="shared" si="74"/>
        <v>4126.5931993855629</v>
      </c>
      <c r="BH14" s="36">
        <f t="shared" si="74"/>
        <v>31916.449011871475</v>
      </c>
      <c r="BI14" s="36">
        <f t="shared" si="74"/>
        <v>-2020.9984646117082</v>
      </c>
      <c r="BJ14" s="36">
        <f t="shared" si="74"/>
        <v>11582.667813875712</v>
      </c>
      <c r="BK14" s="36">
        <f t="shared" si="74"/>
        <v>36737.448985258001</v>
      </c>
      <c r="BL14" s="36">
        <f t="shared" si="74"/>
        <v>-3257.4797996926354</v>
      </c>
      <c r="BM14" s="36">
        <f t="shared" si="74"/>
        <v>-78078.486596119474</v>
      </c>
      <c r="BN14" s="36">
        <f t="shared" si="74"/>
        <v>-53092.767163636629</v>
      </c>
      <c r="BO14" s="36">
        <f t="shared" ref="BO14:CT14" si="75">(BO20-BO9)</f>
        <v>-16926.447974606534</v>
      </c>
      <c r="BP14" s="36">
        <f t="shared" si="75"/>
        <v>-7381.965919916518</v>
      </c>
      <c r="BQ14" s="36">
        <f t="shared" si="75"/>
        <v>11600.972485424019</v>
      </c>
      <c r="BR14" s="36">
        <f t="shared" si="75"/>
        <v>16059.801163483527</v>
      </c>
      <c r="BS14" s="36">
        <f t="shared" si="75"/>
        <v>47058.198839140474</v>
      </c>
      <c r="BT14" s="36">
        <f t="shared" si="75"/>
        <v>12808.565480093705</v>
      </c>
      <c r="BU14" s="36">
        <f t="shared" si="75"/>
        <v>3891.3162912992993</v>
      </c>
      <c r="BV14" s="36">
        <f t="shared" si="75"/>
        <v>19020.147655127104</v>
      </c>
      <c r="BW14" s="36">
        <f t="shared" si="75"/>
        <v>54419.905964126461</v>
      </c>
      <c r="BX14" s="36">
        <f t="shared" si="75"/>
        <v>88511.668922290206</v>
      </c>
      <c r="BY14" s="36">
        <f t="shared" si="75"/>
        <v>96266.18156266422</v>
      </c>
      <c r="BZ14" s="36">
        <f t="shared" si="75"/>
        <v>60917.841107738088</v>
      </c>
      <c r="CA14" s="36">
        <f t="shared" si="75"/>
        <v>36043.586415192345</v>
      </c>
      <c r="CB14" s="36">
        <f t="shared" si="75"/>
        <v>52287.730460250867</v>
      </c>
      <c r="CC14" s="36">
        <f t="shared" si="75"/>
        <v>-30622.469776974642</v>
      </c>
      <c r="CD14" s="36">
        <f t="shared" si="75"/>
        <v>-33689.886425680714</v>
      </c>
      <c r="CE14" s="36">
        <f t="shared" si="75"/>
        <v>4684.0214523643954</v>
      </c>
      <c r="CF14" s="36">
        <f t="shared" si="75"/>
        <v>-74918.946054008906</v>
      </c>
      <c r="CG14" s="36">
        <f t="shared" si="75"/>
        <v>-24890.570036621066</v>
      </c>
      <c r="CH14" s="36">
        <f t="shared" si="75"/>
        <v>-30488.981577627826</v>
      </c>
      <c r="CI14" s="36">
        <f t="shared" si="75"/>
        <v>-47748.631232638145</v>
      </c>
      <c r="CJ14" s="36">
        <f t="shared" si="75"/>
        <v>-85092.422275683493</v>
      </c>
      <c r="CK14" s="36">
        <f t="shared" si="75"/>
        <v>-53381.3256246479</v>
      </c>
      <c r="CL14" s="36">
        <f t="shared" si="75"/>
        <v>-48944.674975412549</v>
      </c>
      <c r="CM14" s="36">
        <f t="shared" si="75"/>
        <v>-111240.19844103104</v>
      </c>
      <c r="CN14" s="36">
        <f t="shared" si="75"/>
        <v>-63142.394621881656</v>
      </c>
      <c r="CO14" s="36">
        <f t="shared" si="75"/>
        <v>-41041.361045956262</v>
      </c>
      <c r="CP14" s="36">
        <f t="shared" si="75"/>
        <v>-62208.787670750287</v>
      </c>
      <c r="CQ14" s="36">
        <f t="shared" si="75"/>
        <v>-44295.324084156076</v>
      </c>
      <c r="CR14" s="36">
        <f t="shared" si="75"/>
        <v>-72898.007162903203</v>
      </c>
      <c r="CS14" s="36">
        <f t="shared" si="75"/>
        <v>-65041.531687849434</v>
      </c>
      <c r="CT14" s="36">
        <f t="shared" si="75"/>
        <v>-24758.863246819004</v>
      </c>
      <c r="CU14" s="36">
        <f t="shared" ref="CU14:ED14" si="76">(CU20-CU9)</f>
        <v>-41390.558678302215</v>
      </c>
      <c r="CV14" s="36">
        <f t="shared" si="76"/>
        <v>-46085.804800686892</v>
      </c>
      <c r="CW14" s="36">
        <f t="shared" si="76"/>
        <v>22200.261468488839</v>
      </c>
      <c r="CX14" s="36">
        <f t="shared" si="76"/>
        <v>-16402.672937362688</v>
      </c>
      <c r="CY14" s="36">
        <f t="shared" si="76"/>
        <v>-7545.3785109026358</v>
      </c>
      <c r="CZ14" s="36">
        <f t="shared" si="76"/>
        <v>-32795.475402086158</v>
      </c>
      <c r="DA14" s="36">
        <f t="shared" si="76"/>
        <v>-24268.940318304929</v>
      </c>
      <c r="DB14" s="36">
        <f t="shared" si="76"/>
        <v>-23936.489084774861</v>
      </c>
      <c r="DC14" s="36">
        <f t="shared" si="76"/>
        <v>23446.25224947324</v>
      </c>
      <c r="DD14" s="36">
        <f t="shared" si="76"/>
        <v>134724.28324357059</v>
      </c>
      <c r="DE14" s="36">
        <f t="shared" si="76"/>
        <v>110545.4872359205</v>
      </c>
      <c r="DF14" s="36">
        <f t="shared" si="76"/>
        <v>40743.966155649046</v>
      </c>
      <c r="DG14" s="36">
        <f t="shared" si="76"/>
        <v>-5980.385620294488</v>
      </c>
      <c r="DH14" s="36">
        <f t="shared" si="76"/>
        <v>-40188.186163002276</v>
      </c>
      <c r="DI14" s="36">
        <f t="shared" si="76"/>
        <v>-104550.81982633413</v>
      </c>
      <c r="DJ14" s="36">
        <f t="shared" si="76"/>
        <v>-107089.72018906206</v>
      </c>
      <c r="DK14" s="36">
        <f t="shared" si="76"/>
        <v>-46174.776651330409</v>
      </c>
      <c r="DL14" s="36">
        <f t="shared" si="76"/>
        <v>-98434.649474112201</v>
      </c>
      <c r="DM14" s="36">
        <f t="shared" si="76"/>
        <v>-77900.693986715865</v>
      </c>
      <c r="DN14" s="36">
        <f t="shared" si="76"/>
        <v>-110943.62423805217</v>
      </c>
      <c r="DO14" s="36">
        <f t="shared" si="76"/>
        <v>-14953.689724762109</v>
      </c>
      <c r="DP14" s="36">
        <f t="shared" si="76"/>
        <v>47071.759375696653</v>
      </c>
      <c r="DQ14" s="36">
        <f t="shared" si="76"/>
        <v>-66329.201918905368</v>
      </c>
      <c r="DR14" s="36">
        <f t="shared" si="76"/>
        <v>66079.972392909345</v>
      </c>
      <c r="DS14" s="36">
        <f t="shared" si="76"/>
        <v>-71045.619711953914</v>
      </c>
      <c r="DT14" s="36">
        <f t="shared" si="76"/>
        <v>42893.862834161613</v>
      </c>
      <c r="DU14" s="36">
        <f t="shared" si="76"/>
        <v>-131244.58055095025</v>
      </c>
      <c r="DV14" s="36">
        <f t="shared" si="76"/>
        <v>-22089.008009932935</v>
      </c>
      <c r="DW14" s="36">
        <f t="shared" si="76"/>
        <v>-78399.149307213258</v>
      </c>
      <c r="DX14" s="36">
        <f t="shared" si="76"/>
        <v>-89512.399544786429</v>
      </c>
      <c r="DY14" s="36">
        <f t="shared" si="76"/>
        <v>-163319.99912442965</v>
      </c>
      <c r="DZ14" s="36">
        <f t="shared" si="76"/>
        <v>-157508.14557391475</v>
      </c>
      <c r="EA14" s="36">
        <f t="shared" si="76"/>
        <v>955.4157618265599</v>
      </c>
      <c r="EB14" s="36">
        <f t="shared" si="76"/>
        <v>-153658.64489547245</v>
      </c>
      <c r="EC14" s="36">
        <f t="shared" si="76"/>
        <v>-63454.013657030649</v>
      </c>
      <c r="ED14" s="36">
        <f t="shared" si="76"/>
        <v>27542.301224502735</v>
      </c>
      <c r="EE14" s="36">
        <f t="shared" ref="EE14:FF14" si="77">(EE20-EE9)</f>
        <v>116510.70591155207</v>
      </c>
      <c r="EF14" s="36">
        <f t="shared" si="77"/>
        <v>145835.96542041446</v>
      </c>
      <c r="EG14" s="36">
        <f t="shared" si="77"/>
        <v>-148676.87079485646</v>
      </c>
      <c r="EH14" s="36">
        <f t="shared" si="77"/>
        <v>-132736.69037237088</v>
      </c>
      <c r="EI14" s="36">
        <f t="shared" si="77"/>
        <v>-8300.2160872297827</v>
      </c>
      <c r="EJ14" s="36">
        <f t="shared" si="77"/>
        <v>-137285.98062640894</v>
      </c>
      <c r="EK14" s="36">
        <f t="shared" si="77"/>
        <v>-47065.170241919812</v>
      </c>
      <c r="EL14" s="36">
        <f t="shared" si="77"/>
        <v>14191.228553874418</v>
      </c>
      <c r="EM14" s="157">
        <f t="shared" si="77"/>
        <v>-93140.869430615101</v>
      </c>
      <c r="EN14" s="157">
        <f t="shared" si="77"/>
        <v>121409.68243783386</v>
      </c>
      <c r="EO14" s="157">
        <f t="shared" si="77"/>
        <v>98758.389876530739</v>
      </c>
      <c r="EP14" s="176">
        <f t="shared" si="77"/>
        <v>346927.78202865506</v>
      </c>
      <c r="EQ14" s="176">
        <f t="shared" si="77"/>
        <v>364001.21683392627</v>
      </c>
      <c r="ER14" s="186">
        <f t="shared" si="77"/>
        <v>202017.5671243784</v>
      </c>
      <c r="ES14" s="186">
        <f t="shared" si="77"/>
        <v>259023.26993973553</v>
      </c>
      <c r="ET14" s="186">
        <f t="shared" si="77"/>
        <v>139253.48447498912</v>
      </c>
      <c r="EU14" s="186">
        <f t="shared" si="77"/>
        <v>39080.192908353172</v>
      </c>
      <c r="EV14" s="186">
        <f t="shared" si="77"/>
        <v>-65468.427718326217</v>
      </c>
      <c r="EW14" s="198">
        <f t="shared" si="77"/>
        <v>-46080.110115410062</v>
      </c>
      <c r="EX14" s="198">
        <f t="shared" si="77"/>
        <v>-78737.4434360296</v>
      </c>
      <c r="EY14" s="198">
        <f t="shared" si="77"/>
        <v>99375.713935258333</v>
      </c>
      <c r="EZ14" s="198">
        <f t="shared" si="77"/>
        <v>141508.85822733305</v>
      </c>
      <c r="FA14" s="211">
        <f t="shared" si="77"/>
        <v>46219.513742828276</v>
      </c>
      <c r="FB14" s="211">
        <f t="shared" si="77"/>
        <v>102095.16669961275</v>
      </c>
      <c r="FC14" s="221">
        <f t="shared" si="77"/>
        <v>-7923.3245785669424</v>
      </c>
      <c r="FD14" s="221">
        <f t="shared" si="77"/>
        <v>-64344.20979223866</v>
      </c>
      <c r="FE14" s="233">
        <f t="shared" si="77"/>
        <v>-9800.7898575784639</v>
      </c>
      <c r="FF14" s="233">
        <f t="shared" si="77"/>
        <v>-83164.561793543631</v>
      </c>
      <c r="FG14" s="233">
        <f t="shared" ref="FG14:FH14" si="78">(FG20-FG9)</f>
        <v>1932.8253453765064</v>
      </c>
      <c r="FH14" s="233">
        <f t="shared" si="78"/>
        <v>-132928.73872623895</v>
      </c>
      <c r="FI14" s="233">
        <f t="shared" ref="FI14:FJ14" si="79">(FI20-FI9)</f>
        <v>21329.582500018878</v>
      </c>
      <c r="FJ14" s="233">
        <f t="shared" si="79"/>
        <v>-50997.761628502049</v>
      </c>
      <c r="FK14" s="36">
        <f t="shared" ref="FK14" si="80">(FK20-FK9)</f>
        <v>-223776.14427335607</v>
      </c>
      <c r="FL14" s="36">
        <f t="shared" ref="FL14:FN14" si="81">(FL20-FL9)</f>
        <v>-173626.77153222961</v>
      </c>
      <c r="FM14" s="36">
        <f t="shared" si="81"/>
        <v>-22273.483753485605</v>
      </c>
      <c r="FN14" s="36">
        <f t="shared" si="81"/>
        <v>83408.711251470959</v>
      </c>
      <c r="FO14" s="36">
        <f t="shared" ref="FO14:FP14" si="82">(FO20-FO9)</f>
        <v>-87552.121932186885</v>
      </c>
      <c r="FP14" s="36">
        <f t="shared" si="82"/>
        <v>-188743.91428442881</v>
      </c>
      <c r="FQ14" s="36">
        <f t="shared" ref="FQ14:FR14" si="83">(FQ20-FQ9)</f>
        <v>-216384.49778665928</v>
      </c>
      <c r="FR14" s="36">
        <f t="shared" si="83"/>
        <v>-122598.47882950678</v>
      </c>
      <c r="FS14" s="36">
        <f t="shared" ref="FS14:FT14" si="84">(FS20-FS9)</f>
        <v>-183299.0398038053</v>
      </c>
      <c r="FT14" s="36">
        <f t="shared" si="84"/>
        <v>-73910.890182632487</v>
      </c>
      <c r="FU14" s="36">
        <f t="shared" ref="FU14:FV14" si="85">(FU20-FU9)</f>
        <v>-79108.459127273643</v>
      </c>
      <c r="FV14" s="36">
        <f t="shared" si="85"/>
        <v>-196947.64016378741</v>
      </c>
      <c r="FW14" s="36">
        <f t="shared" ref="FW14:FX14" si="86">(FW20-FW9)</f>
        <v>-199851.67501991335</v>
      </c>
      <c r="FX14" s="36">
        <f t="shared" si="86"/>
        <v>-51570.395470680203</v>
      </c>
      <c r="FY14" s="257">
        <f t="shared" ref="FY14:GA14" si="87">(FY20-FY9)</f>
        <v>101655.63100372581</v>
      </c>
      <c r="FZ14" s="37">
        <f t="shared" ref="FZ14" si="88">(FZ20-FZ9)</f>
        <v>-4370.4483527352568</v>
      </c>
      <c r="GA14" s="37">
        <f t="shared" si="87"/>
        <v>-748.1316342165228</v>
      </c>
      <c r="GB14" s="37">
        <f t="shared" ref="GB14" si="89">(GB20-GB9)</f>
        <v>277032.42424179637</v>
      </c>
      <c r="GC14" s="37">
        <f t="shared" ref="GC14:GE14" si="90">(GC20-GC9)</f>
        <v>231456.27883473109</v>
      </c>
      <c r="GD14" s="37">
        <f t="shared" ref="GD14" si="91">(GD20-GD9)</f>
        <v>197605.18020107294</v>
      </c>
      <c r="GE14" s="37">
        <f t="shared" si="90"/>
        <v>3329.178098725155</v>
      </c>
      <c r="GF14" s="37">
        <f t="shared" ref="GF14" si="92">(GF20-GF9)</f>
        <v>-103639.87042574538</v>
      </c>
      <c r="GG14" s="37">
        <f t="shared" ref="GG14:GH14" si="93">(GG20-GG9)</f>
        <v>-226251.86642067903</v>
      </c>
      <c r="GH14" s="37">
        <f t="shared" si="93"/>
        <v>-159702.76416296139</v>
      </c>
      <c r="GI14" s="37">
        <f t="shared" ref="GI14:GJ14" si="94">(GI20-GI9)</f>
        <v>-183784.85553325433</v>
      </c>
      <c r="GJ14" s="37">
        <f t="shared" si="94"/>
        <v>130461.3807610271</v>
      </c>
      <c r="GK14" s="37">
        <f t="shared" ref="GK14:GL14" si="95">(GK20-GK9)</f>
        <v>29655.475511619588</v>
      </c>
      <c r="GL14" s="37">
        <f t="shared" si="95"/>
        <v>6836.1447937916964</v>
      </c>
    </row>
    <row r="15" spans="1:194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96">P14-D14</f>
        <v>171580.93811656884</v>
      </c>
      <c r="Q15" s="36">
        <f t="shared" si="96"/>
        <v>132561.5681777494</v>
      </c>
      <c r="R15" s="36">
        <f t="shared" si="96"/>
        <v>104794.89735098067</v>
      </c>
      <c r="S15" s="36">
        <f t="shared" si="96"/>
        <v>82677.94411161833</v>
      </c>
      <c r="T15" s="36">
        <f t="shared" si="96"/>
        <v>83561.86959382752</v>
      </c>
      <c r="U15" s="36">
        <f t="shared" si="96"/>
        <v>27148.056032843422</v>
      </c>
      <c r="V15" s="36">
        <f t="shared" si="96"/>
        <v>-129448.1956270131</v>
      </c>
      <c r="W15" s="36">
        <f t="shared" si="96"/>
        <v>-143891.32492238039</v>
      </c>
      <c r="X15" s="36">
        <f t="shared" si="96"/>
        <v>23621.186606950476</v>
      </c>
      <c r="Y15" s="36">
        <f t="shared" si="96"/>
        <v>21649.453152948292</v>
      </c>
      <c r="Z15" s="36">
        <f t="shared" si="96"/>
        <v>-30910.891169295064</v>
      </c>
      <c r="AA15" s="36">
        <f t="shared" si="96"/>
        <v>88601.592837144039</v>
      </c>
      <c r="AB15" s="36">
        <f t="shared" si="96"/>
        <v>-114625.97242414416</v>
      </c>
      <c r="AC15" s="36">
        <f t="shared" si="96"/>
        <v>-108527.23519746657</v>
      </c>
      <c r="AD15" s="36">
        <f t="shared" si="96"/>
        <v>-24645.891315629124</v>
      </c>
      <c r="AE15" s="36">
        <f t="shared" si="96"/>
        <v>-57612.823277382297</v>
      </c>
      <c r="AF15" s="36">
        <f t="shared" si="96"/>
        <v>8855.8454393392894</v>
      </c>
      <c r="AG15" s="36">
        <f t="shared" si="96"/>
        <v>173804.94098253048</v>
      </c>
      <c r="AH15" s="36">
        <f t="shared" si="96"/>
        <v>217507.81350727868</v>
      </c>
      <c r="AI15" s="36">
        <f t="shared" si="96"/>
        <v>113584.21406203345</v>
      </c>
      <c r="AJ15" s="36">
        <f t="shared" si="96"/>
        <v>57799.223738957313</v>
      </c>
      <c r="AK15" s="36">
        <f t="shared" si="96"/>
        <v>55602.514378056629</v>
      </c>
      <c r="AL15" s="36">
        <f t="shared" si="96"/>
        <v>15008.97703905846</v>
      </c>
      <c r="AM15" s="36">
        <f t="shared" si="96"/>
        <v>-161632.39451754838</v>
      </c>
      <c r="AN15" s="36">
        <f t="shared" si="96"/>
        <v>-42289.424246200942</v>
      </c>
      <c r="AO15" s="36">
        <f t="shared" si="96"/>
        <v>-18245.669055429753</v>
      </c>
      <c r="AP15" s="36">
        <f t="shared" si="96"/>
        <v>34325.199343832908</v>
      </c>
      <c r="AQ15" s="36">
        <f t="shared" si="96"/>
        <v>-12657.580934688798</v>
      </c>
      <c r="AR15" s="36">
        <f t="shared" si="96"/>
        <v>46448.275347954594</v>
      </c>
      <c r="AS15" s="36">
        <f t="shared" si="96"/>
        <v>-106218.86859727988</v>
      </c>
      <c r="AT15" s="36">
        <f t="shared" si="96"/>
        <v>-143826.02508248598</v>
      </c>
      <c r="AU15" s="36">
        <f t="shared" si="96"/>
        <v>-86325.833474749932</v>
      </c>
      <c r="AV15" s="36">
        <f t="shared" si="96"/>
        <v>-100938.28282816306</v>
      </c>
      <c r="AW15" s="36">
        <f t="shared" si="96"/>
        <v>-241550.4998352757</v>
      </c>
      <c r="AX15" s="36">
        <f t="shared" si="96"/>
        <v>-279696.20455688098</v>
      </c>
      <c r="AY15" s="36">
        <f t="shared" si="96"/>
        <v>-80920.103681594133</v>
      </c>
      <c r="AZ15" s="36">
        <f t="shared" si="96"/>
        <v>-14043.691503764945</v>
      </c>
      <c r="BA15" s="36">
        <f t="shared" si="96"/>
        <v>-69299.69123323902</v>
      </c>
      <c r="BB15" s="36">
        <f t="shared" si="96"/>
        <v>-108359.57384210278</v>
      </c>
      <c r="BC15" s="36">
        <f t="shared" si="96"/>
        <v>-70187.537590038963</v>
      </c>
      <c r="BD15" s="36">
        <f t="shared" si="96"/>
        <v>-41539.921144816559</v>
      </c>
      <c r="BE15" s="36">
        <f t="shared" si="96"/>
        <v>42307.533413300291</v>
      </c>
      <c r="BF15" s="36">
        <f t="shared" si="96"/>
        <v>150857.13661679393</v>
      </c>
      <c r="BG15" s="36">
        <f t="shared" si="96"/>
        <v>92279.366981846862</v>
      </c>
      <c r="BH15" s="36">
        <f t="shared" si="96"/>
        <v>113821.57887108746</v>
      </c>
      <c r="BI15" s="36">
        <f t="shared" si="96"/>
        <v>147849.23053572699</v>
      </c>
      <c r="BJ15" s="36">
        <f t="shared" si="96"/>
        <v>206214.4454039986</v>
      </c>
      <c r="BK15" s="36">
        <f t="shared" si="96"/>
        <v>121092.70512738207</v>
      </c>
      <c r="BL15" s="36">
        <f t="shared" si="96"/>
        <v>-13639.72186677577</v>
      </c>
      <c r="BM15" s="36">
        <f t="shared" si="96"/>
        <v>-23276.608606419642</v>
      </c>
      <c r="BN15" s="36">
        <f t="shared" si="96"/>
        <v>20027.015178680304</v>
      </c>
      <c r="BO15" s="36">
        <f t="shared" si="96"/>
        <v>67338.923911167542</v>
      </c>
      <c r="BP15" s="36">
        <f t="shared" si="96"/>
        <v>4124.5097014717758</v>
      </c>
      <c r="BQ15" s="36">
        <f t="shared" si="96"/>
        <v>-17263.487525292905</v>
      </c>
      <c r="BR15" s="36">
        <f t="shared" si="96"/>
        <v>-76021.414869813016</v>
      </c>
      <c r="BS15" s="36">
        <f t="shared" si="96"/>
        <v>42931.605639754911</v>
      </c>
      <c r="BT15" s="36">
        <f t="shared" si="96"/>
        <v>-19107.88353177777</v>
      </c>
      <c r="BU15" s="36">
        <f t="shared" si="96"/>
        <v>5912.3147559110075</v>
      </c>
      <c r="BV15" s="36">
        <f t="shared" si="96"/>
        <v>7437.4798412513919</v>
      </c>
      <c r="BW15" s="36">
        <f t="shared" si="96"/>
        <v>17682.45697886846</v>
      </c>
      <c r="BX15" s="36">
        <f t="shared" si="96"/>
        <v>91769.148721982841</v>
      </c>
      <c r="BY15" s="36">
        <f t="shared" si="96"/>
        <v>174344.66815878369</v>
      </c>
      <c r="BZ15" s="36">
        <f t="shared" si="96"/>
        <v>114010.60827137472</v>
      </c>
      <c r="CA15" s="36">
        <f t="shared" si="96"/>
        <v>52970.034389798879</v>
      </c>
      <c r="CB15" s="36">
        <f t="shared" ref="CB15:ED15" si="97">CB14-BP14</f>
        <v>59669.696380167385</v>
      </c>
      <c r="CC15" s="36">
        <f t="shared" si="97"/>
        <v>-42223.442262398661</v>
      </c>
      <c r="CD15" s="36">
        <f t="shared" si="97"/>
        <v>-49749.687589164241</v>
      </c>
      <c r="CE15" s="36">
        <f t="shared" si="97"/>
        <v>-42374.177386776078</v>
      </c>
      <c r="CF15" s="36">
        <f t="shared" si="97"/>
        <v>-87727.51153410261</v>
      </c>
      <c r="CG15" s="36">
        <f t="shared" si="97"/>
        <v>-28781.886327920365</v>
      </c>
      <c r="CH15" s="36">
        <f t="shared" si="97"/>
        <v>-49509.129232754931</v>
      </c>
      <c r="CI15" s="36">
        <f t="shared" si="97"/>
        <v>-102168.53719676461</v>
      </c>
      <c r="CJ15" s="36">
        <f t="shared" si="97"/>
        <v>-173604.0911979737</v>
      </c>
      <c r="CK15" s="36">
        <f t="shared" si="97"/>
        <v>-149647.50718731212</v>
      </c>
      <c r="CL15" s="36">
        <f t="shared" si="97"/>
        <v>-109862.51608315064</v>
      </c>
      <c r="CM15" s="36">
        <f t="shared" si="97"/>
        <v>-147283.78485622338</v>
      </c>
      <c r="CN15" s="36">
        <f t="shared" si="97"/>
        <v>-115430.12508213252</v>
      </c>
      <c r="CO15" s="36">
        <f t="shared" si="97"/>
        <v>-10418.891268981621</v>
      </c>
      <c r="CP15" s="36">
        <f t="shared" si="97"/>
        <v>-28518.901245069574</v>
      </c>
      <c r="CQ15" s="36">
        <f t="shared" si="97"/>
        <v>-48979.345536520472</v>
      </c>
      <c r="CR15" s="36">
        <f t="shared" si="97"/>
        <v>2020.9388911057031</v>
      </c>
      <c r="CS15" s="36">
        <f t="shared" si="97"/>
        <v>-40150.961651228368</v>
      </c>
      <c r="CT15" s="36">
        <f t="shared" si="97"/>
        <v>5730.1183308088221</v>
      </c>
      <c r="CU15" s="36">
        <f t="shared" si="97"/>
        <v>6358.0725543359295</v>
      </c>
      <c r="CV15" s="36">
        <f t="shared" si="97"/>
        <v>39006.617474996601</v>
      </c>
      <c r="CW15" s="36">
        <f t="shared" si="97"/>
        <v>75581.587093136739</v>
      </c>
      <c r="CX15" s="36">
        <f t="shared" si="97"/>
        <v>32542.002038049861</v>
      </c>
      <c r="CY15" s="36">
        <f t="shared" si="97"/>
        <v>103694.8199301284</v>
      </c>
      <c r="CZ15" s="36">
        <f t="shared" si="97"/>
        <v>30346.919219795498</v>
      </c>
      <c r="DA15" s="36">
        <f t="shared" si="97"/>
        <v>16772.420727651333</v>
      </c>
      <c r="DB15" s="36">
        <f t="shared" si="97"/>
        <v>38272.298585975426</v>
      </c>
      <c r="DC15" s="36">
        <f t="shared" si="97"/>
        <v>67741.576333629317</v>
      </c>
      <c r="DD15" s="36">
        <f t="shared" si="97"/>
        <v>207622.2904064738</v>
      </c>
      <c r="DE15" s="36">
        <f t="shared" si="97"/>
        <v>175587.01892376994</v>
      </c>
      <c r="DF15" s="36">
        <f t="shared" si="97"/>
        <v>65502.829402468051</v>
      </c>
      <c r="DG15" s="36">
        <f t="shared" si="97"/>
        <v>35410.173058007727</v>
      </c>
      <c r="DH15" s="36">
        <f t="shared" si="97"/>
        <v>5897.6186376846163</v>
      </c>
      <c r="DI15" s="36">
        <f t="shared" si="97"/>
        <v>-126751.08129482297</v>
      </c>
      <c r="DJ15" s="36">
        <f t="shared" si="97"/>
        <v>-90687.047251699376</v>
      </c>
      <c r="DK15" s="36">
        <f t="shared" si="97"/>
        <v>-38629.398140427773</v>
      </c>
      <c r="DL15" s="36">
        <f t="shared" si="97"/>
        <v>-65639.174072026042</v>
      </c>
      <c r="DM15" s="36">
        <f t="shared" si="97"/>
        <v>-53631.753668410936</v>
      </c>
      <c r="DN15" s="36">
        <f t="shared" si="97"/>
        <v>-87007.135153277311</v>
      </c>
      <c r="DO15" s="36">
        <f t="shared" si="97"/>
        <v>-38399.941974235349</v>
      </c>
      <c r="DP15" s="36">
        <f t="shared" si="97"/>
        <v>-87652.523867873941</v>
      </c>
      <c r="DQ15" s="36">
        <f t="shared" si="97"/>
        <v>-176874.68915482587</v>
      </c>
      <c r="DR15" s="36">
        <f t="shared" si="97"/>
        <v>25336.006237260299</v>
      </c>
      <c r="DS15" s="36">
        <f t="shared" si="97"/>
        <v>-65065.234091659426</v>
      </c>
      <c r="DT15" s="36">
        <f t="shared" si="97"/>
        <v>83082.048997163889</v>
      </c>
      <c r="DU15" s="36">
        <f t="shared" si="97"/>
        <v>-26693.760724616121</v>
      </c>
      <c r="DV15" s="36">
        <f t="shared" si="97"/>
        <v>85000.712179129128</v>
      </c>
      <c r="DW15" s="36">
        <f t="shared" si="97"/>
        <v>-32224.372655882849</v>
      </c>
      <c r="DX15" s="36">
        <f t="shared" si="97"/>
        <v>8922.2499293257715</v>
      </c>
      <c r="DY15" s="36">
        <f t="shared" si="97"/>
        <v>-85419.305137713789</v>
      </c>
      <c r="DZ15" s="36">
        <f t="shared" si="97"/>
        <v>-46564.521335862577</v>
      </c>
      <c r="EA15" s="36">
        <f t="shared" si="97"/>
        <v>15909.105486588669</v>
      </c>
      <c r="EB15" s="36">
        <f t="shared" si="97"/>
        <v>-200730.4042711691</v>
      </c>
      <c r="EC15" s="36">
        <f t="shared" si="97"/>
        <v>2875.1882618747186</v>
      </c>
      <c r="ED15" s="36">
        <f t="shared" si="97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98">EH14-DV14</f>
        <v>-110647.68236243795</v>
      </c>
      <c r="EI15" s="36">
        <f t="shared" si="98"/>
        <v>70098.933219983475</v>
      </c>
      <c r="EJ15" s="36">
        <f t="shared" si="98"/>
        <v>-47773.581081622513</v>
      </c>
      <c r="EK15" s="36">
        <f t="shared" si="98"/>
        <v>116254.82888250984</v>
      </c>
      <c r="EL15" s="36">
        <f t="shared" si="98"/>
        <v>171699.37412778917</v>
      </c>
      <c r="EM15" s="157">
        <f t="shared" si="98"/>
        <v>-94096.285192441661</v>
      </c>
      <c r="EN15" s="157">
        <f t="shared" si="98"/>
        <v>275068.32733330631</v>
      </c>
      <c r="EO15" s="157">
        <f t="shared" si="98"/>
        <v>162212.40353356139</v>
      </c>
      <c r="EP15" s="176">
        <f t="shared" si="98"/>
        <v>319385.48080415232</v>
      </c>
      <c r="EQ15" s="176">
        <f t="shared" si="98"/>
        <v>247490.5109223742</v>
      </c>
      <c r="ER15" s="186">
        <f t="shared" si="98"/>
        <v>56181.601703963941</v>
      </c>
      <c r="ES15" s="186">
        <f t="shared" si="98"/>
        <v>407700.14073459199</v>
      </c>
      <c r="ET15" s="186">
        <f t="shared" si="98"/>
        <v>271990.17484736</v>
      </c>
      <c r="EU15" s="186">
        <f t="shared" si="98"/>
        <v>47380.408995582955</v>
      </c>
      <c r="EV15" s="186">
        <f t="shared" si="98"/>
        <v>71817.552908082725</v>
      </c>
      <c r="EW15" s="198">
        <f t="shared" si="98"/>
        <v>985.06012650975026</v>
      </c>
      <c r="EX15" s="198">
        <f t="shared" si="98"/>
        <v>-92928.671989904018</v>
      </c>
      <c r="EY15" s="198">
        <f t="shared" si="98"/>
        <v>192516.58336587343</v>
      </c>
      <c r="EZ15" s="198">
        <f t="shared" si="98"/>
        <v>20099.17578949919</v>
      </c>
      <c r="FA15" s="211">
        <f t="shared" si="98"/>
        <v>-52538.876133702463</v>
      </c>
      <c r="FB15" s="211">
        <f t="shared" si="98"/>
        <v>-244832.61532904231</v>
      </c>
      <c r="FC15" s="221">
        <f t="shared" si="98"/>
        <v>-371924.54141249321</v>
      </c>
      <c r="FD15" s="221">
        <f t="shared" si="98"/>
        <v>-266361.77691661706</v>
      </c>
      <c r="FE15" s="233">
        <f t="shared" si="98"/>
        <v>-268824.059797314</v>
      </c>
      <c r="FF15" s="233">
        <f t="shared" si="98"/>
        <v>-222418.04626853275</v>
      </c>
      <c r="FG15" s="233">
        <f t="shared" si="98"/>
        <v>-37147.367562976666</v>
      </c>
      <c r="FH15" s="233">
        <f t="shared" si="98"/>
        <v>-67460.311007912736</v>
      </c>
      <c r="FI15" s="233">
        <f t="shared" si="98"/>
        <v>67409.692615428939</v>
      </c>
      <c r="FJ15" s="233">
        <f t="shared" si="98"/>
        <v>27739.681807527551</v>
      </c>
      <c r="FK15" s="36">
        <f t="shared" si="98"/>
        <v>-323151.8582086144</v>
      </c>
      <c r="FL15" s="36">
        <f t="shared" si="98"/>
        <v>-315135.62975956267</v>
      </c>
      <c r="FM15" s="36">
        <f t="shared" si="98"/>
        <v>-68492.997496313881</v>
      </c>
      <c r="FN15" s="36">
        <f t="shared" ref="FN15:GH15" si="99">FN14-FB14</f>
        <v>-18686.455448141787</v>
      </c>
      <c r="FO15" s="36">
        <f t="shared" ref="FO15:FZ15" si="100">FO14-FC14</f>
        <v>-79628.797353619942</v>
      </c>
      <c r="FP15" s="36">
        <f t="shared" si="99"/>
        <v>-124399.70449219015</v>
      </c>
      <c r="FQ15" s="36">
        <f t="shared" si="99"/>
        <v>-206583.70792908082</v>
      </c>
      <c r="FR15" s="36">
        <f t="shared" si="99"/>
        <v>-39433.917035963153</v>
      </c>
      <c r="FS15" s="36">
        <f t="shared" si="99"/>
        <v>-185231.8651491818</v>
      </c>
      <c r="FT15" s="36">
        <f t="shared" si="99"/>
        <v>59017.848543606466</v>
      </c>
      <c r="FU15" s="36">
        <f t="shared" si="99"/>
        <v>-100438.04162729252</v>
      </c>
      <c r="FV15" s="36">
        <f t="shared" si="99"/>
        <v>-145949.87853528536</v>
      </c>
      <c r="FW15" s="36">
        <f t="shared" si="99"/>
        <v>23924.469253442716</v>
      </c>
      <c r="FX15" s="36">
        <f t="shared" si="99"/>
        <v>122056.37606154941</v>
      </c>
      <c r="FY15" s="257">
        <f t="shared" si="99"/>
        <v>123929.11475721141</v>
      </c>
      <c r="FZ15" s="37">
        <f t="shared" si="100"/>
        <v>-87779.159604206216</v>
      </c>
      <c r="GA15" s="37">
        <f t="shared" si="99"/>
        <v>86803.990297970362</v>
      </c>
      <c r="GB15" s="37">
        <f t="shared" si="99"/>
        <v>465776.33852622518</v>
      </c>
      <c r="GC15" s="37">
        <f t="shared" si="99"/>
        <v>447840.77662139037</v>
      </c>
      <c r="GD15" s="37">
        <f t="shared" si="99"/>
        <v>320203.65903057973</v>
      </c>
      <c r="GE15" s="37">
        <f t="shared" si="99"/>
        <v>186628.21790253045</v>
      </c>
      <c r="GF15" s="37">
        <f t="shared" si="99"/>
        <v>-29728.980243112892</v>
      </c>
      <c r="GG15" s="37">
        <f t="shared" si="99"/>
        <v>-147143.40729340538</v>
      </c>
      <c r="GH15" s="37">
        <f t="shared" si="99"/>
        <v>37244.876000826014</v>
      </c>
      <c r="GI15" s="37">
        <f t="shared" ref="GI15" si="101">GI14-FW14</f>
        <v>16066.81948665902</v>
      </c>
      <c r="GJ15" s="37">
        <f t="shared" ref="GJ15:GL15" si="102">GJ14-FX14</f>
        <v>182031.77623170731</v>
      </c>
      <c r="GK15" s="37">
        <f t="shared" ref="GK15" si="103">GK14-FY14</f>
        <v>-72000.15549210622</v>
      </c>
      <c r="GL15" s="37">
        <f t="shared" si="102"/>
        <v>11206.593146526953</v>
      </c>
    </row>
    <row r="16" spans="1:194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04">BL14-AVERAGE(D14,P14,AB14,AN14,AZ14)</f>
        <v>-61782.530963852187</v>
      </c>
      <c r="BM16" s="36">
        <f t="shared" si="104"/>
        <v>-106562.34346970546</v>
      </c>
      <c r="BN16" s="36">
        <f t="shared" si="104"/>
        <v>-34964.901344757687</v>
      </c>
      <c r="BO16" s="36">
        <f t="shared" si="104"/>
        <v>-2915.1952103061594</v>
      </c>
      <c r="BP16" s="36">
        <f t="shared" si="104"/>
        <v>19016.250088892506</v>
      </c>
      <c r="BQ16" s="36">
        <f t="shared" si="104"/>
        <v>27802.805646560271</v>
      </c>
      <c r="BR16" s="36">
        <f t="shared" si="104"/>
        <v>19482.165651639389</v>
      </c>
      <c r="BS16" s="36">
        <f t="shared" si="104"/>
        <v>81615.01978071974</v>
      </c>
      <c r="BT16" s="36">
        <f t="shared" si="104"/>
        <v>39230.336685167378</v>
      </c>
      <c r="BU16" s="36">
        <f t="shared" si="104"/>
        <v>5832.2956651394952</v>
      </c>
      <c r="BV16" s="36">
        <f t="shared" si="104"/>
        <v>4412.7260120860537</v>
      </c>
      <c r="BW16" s="36">
        <f t="shared" si="104"/>
        <v>19071.919632227087</v>
      </c>
      <c r="BX16" s="36">
        <f t="shared" si="104"/>
        <v>32590.192142994048</v>
      </c>
      <c r="BY16" s="36">
        <f t="shared" si="104"/>
        <v>85139.851872039348</v>
      </c>
      <c r="BZ16" s="36">
        <f t="shared" si="104"/>
        <v>73817.377583464637</v>
      </c>
      <c r="CA16" s="36">
        <f t="shared" si="104"/>
        <v>48143.053935357559</v>
      </c>
      <c r="CB16" s="36">
        <f t="shared" si="104"/>
        <v>58395.830681504565</v>
      </c>
      <c r="CC16" s="36">
        <f t="shared" si="104"/>
        <v>-38376.271477058668</v>
      </c>
      <c r="CD16" s="36">
        <f t="shared" si="104"/>
        <v>-34081.384846476954</v>
      </c>
      <c r="CE16" s="36">
        <f t="shared" si="104"/>
        <v>35525.236736642684</v>
      </c>
      <c r="CF16" s="36">
        <f t="shared" si="104"/>
        <v>-63536.339420346114</v>
      </c>
      <c r="CG16" s="36">
        <f t="shared" si="104"/>
        <v>-20842.193260254317</v>
      </c>
      <c r="CH16" s="36">
        <f t="shared" si="104"/>
        <v>-28707.164532295359</v>
      </c>
      <c r="CI16" s="36">
        <f t="shared" si="104"/>
        <v>-80061.468913387929</v>
      </c>
      <c r="CJ16" s="36">
        <f t="shared" si="104"/>
        <v>-122447.96679119905</v>
      </c>
      <c r="CK16" s="36">
        <f t="shared" si="104"/>
        <v>-55506.748128518506</v>
      </c>
      <c r="CL16" s="36">
        <f t="shared" si="104"/>
        <v>-43116.610026917209</v>
      </c>
      <c r="CM16" s="36">
        <f t="shared" si="104"/>
        <v>-95110.934220637108</v>
      </c>
      <c r="CN16" s="36">
        <f t="shared" si="104"/>
        <v>-72545.975545451249</v>
      </c>
      <c r="CO16" s="36">
        <f t="shared" si="104"/>
        <v>-58876.497948212156</v>
      </c>
      <c r="CP16" s="36">
        <f t="shared" si="104"/>
        <v>-82353.850608068402</v>
      </c>
      <c r="CQ16" s="36">
        <f t="shared" si="104"/>
        <v>-37473.143964299627</v>
      </c>
      <c r="CR16" s="36">
        <f t="shared" si="104"/>
        <v>-54284.825472440672</v>
      </c>
      <c r="CS16" s="36">
        <f t="shared" si="104"/>
        <v>-48799.489612782396</v>
      </c>
      <c r="CT16" s="36">
        <f t="shared" si="104"/>
        <v>-2868.1599004210439</v>
      </c>
      <c r="CU16" s="36">
        <f t="shared" si="104"/>
        <v>-32514.221701120678</v>
      </c>
      <c r="CV16" s="36">
        <f t="shared" si="104"/>
        <v>-53079.793297655953</v>
      </c>
      <c r="CW16" s="36">
        <f t="shared" si="104"/>
        <v>37299.800549341599</v>
      </c>
      <c r="CX16" s="36">
        <f t="shared" si="104"/>
        <v>-602.754562594253</v>
      </c>
      <c r="CY16" s="36">
        <f t="shared" si="104"/>
        <v>30547.874725488247</v>
      </c>
      <c r="CZ16" s="36">
        <f t="shared" si="104"/>
        <v>-32853.543366184691</v>
      </c>
      <c r="DA16" s="36">
        <f t="shared" si="104"/>
        <v>-15340.645972430264</v>
      </c>
      <c r="DB16" s="36">
        <f t="shared" si="104"/>
        <v>-14629.773588145199</v>
      </c>
      <c r="DC16" s="36">
        <f t="shared" si="104"/>
        <v>38762.109124618626</v>
      </c>
      <c r="DD16" s="36">
        <f t="shared" si="104"/>
        <v>171723.69696040318</v>
      </c>
      <c r="DE16" s="36">
        <f t="shared" si="104"/>
        <v>158131.88981554483</v>
      </c>
      <c r="DF16" s="36">
        <f t="shared" si="104"/>
        <v>84599.327544762433</v>
      </c>
      <c r="DG16" s="36">
        <f t="shared" si="104"/>
        <v>10487.032600441504</v>
      </c>
      <c r="DH16" s="36">
        <f t="shared" si="104"/>
        <v>-33079.826985664338</v>
      </c>
      <c r="DI16" s="36">
        <f t="shared" si="104"/>
        <v>-90991.770390471298</v>
      </c>
      <c r="DJ16" s="36">
        <f t="shared" si="104"/>
        <v>-80961.308926863916</v>
      </c>
      <c r="DK16" s="36">
        <f t="shared" si="104"/>
        <v>-9388.0145719060238</v>
      </c>
      <c r="DL16" s="36">
        <f t="shared" si="104"/>
        <v>-85926.933253107854</v>
      </c>
      <c r="DM16" s="36">
        <f t="shared" si="104"/>
        <v>-66807.226257696893</v>
      </c>
      <c r="DN16" s="36">
        <f t="shared" si="104"/>
        <v>-108604.79504116702</v>
      </c>
      <c r="DO16" s="36">
        <f t="shared" si="104"/>
        <v>-21957.638056003627</v>
      </c>
      <c r="DP16" s="36">
        <f t="shared" si="104"/>
        <v>40745.290471971923</v>
      </c>
      <c r="DQ16" s="36">
        <f t="shared" si="104"/>
        <v>-70825.942586532881</v>
      </c>
      <c r="DR16" s="36">
        <f t="shared" si="104"/>
        <v>62860.185032868336</v>
      </c>
      <c r="DS16" s="36">
        <f t="shared" si="104"/>
        <v>-70253.175595583831</v>
      </c>
      <c r="DT16" s="36">
        <f t="shared" si="104"/>
        <v>60116.307657516634</v>
      </c>
      <c r="DU16" s="36">
        <f t="shared" si="104"/>
        <v>-107735.74274776057</v>
      </c>
      <c r="DV16" s="36">
        <f t="shared" si="104"/>
        <v>10833.39082161423</v>
      </c>
      <c r="DW16" s="36">
        <f t="shared" si="104"/>
        <v>-49230.506274677602</v>
      </c>
      <c r="DX16" s="36">
        <f t="shared" ref="DX16:ED16" si="105">DX14-AVERAGE(BP14,CB14,CN14,CZ14,DL14)</f>
        <v>-59619.048553237299</v>
      </c>
      <c r="DY16" s="36">
        <f t="shared" si="105"/>
        <v>-130873.50059592412</v>
      </c>
      <c r="DZ16" s="36">
        <f t="shared" si="105"/>
        <v>-114564.34832275985</v>
      </c>
      <c r="EA16" s="36">
        <f t="shared" si="105"/>
        <v>-2232.4759845854251</v>
      </c>
      <c r="EB16" s="36">
        <f t="shared" si="105"/>
        <v>-163016.17587196222</v>
      </c>
      <c r="EC16" s="36">
        <f t="shared" si="105"/>
        <v>-55089.113633799439</v>
      </c>
      <c r="ED16" s="36">
        <f t="shared" si="105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06">EH14-AVERAGE(BZ14,CL14,CX14,DJ14,DV14)</f>
        <v>-106015.04337156445</v>
      </c>
      <c r="EI16" s="36">
        <f t="shared" si="106"/>
        <v>33162.967211827214</v>
      </c>
      <c r="EJ16" s="36">
        <f t="shared" si="106"/>
        <v>-90966.542909885829</v>
      </c>
      <c r="EK16" s="36">
        <f t="shared" si="106"/>
        <v>20365.522608556465</v>
      </c>
      <c r="EL16" s="36">
        <f t="shared" si="106"/>
        <v>91848.615152508981</v>
      </c>
      <c r="EM16" s="157">
        <f t="shared" si="106"/>
        <v>-87108.2045615643</v>
      </c>
      <c r="EN16" s="157">
        <f t="shared" si="106"/>
        <v>145345.59353645734</v>
      </c>
      <c r="EO16" s="157">
        <f t="shared" si="106"/>
        <v>120592.35588942794</v>
      </c>
      <c r="EP16" s="176">
        <f t="shared" si="106"/>
        <v>331104.1030389322</v>
      </c>
      <c r="EQ16" s="176">
        <f t="shared" si="106"/>
        <v>373932.11470025359</v>
      </c>
      <c r="ER16" s="186">
        <f t="shared" si="106"/>
        <v>198544.88412133773</v>
      </c>
      <c r="ES16" s="186">
        <f t="shared" si="106"/>
        <v>342153.93700539554</v>
      </c>
      <c r="ET16" s="186">
        <f t="shared" si="106"/>
        <v>204706.03777181735</v>
      </c>
      <c r="EU16" s="186">
        <f t="shared" si="106"/>
        <v>89412.136707894591</v>
      </c>
      <c r="EV16" s="186">
        <f t="shared" si="106"/>
        <v>18765.752215528861</v>
      </c>
      <c r="EW16" s="198">
        <f t="shared" si="106"/>
        <v>24639.122828055246</v>
      </c>
      <c r="EX16" s="198">
        <f t="shared" si="106"/>
        <v>-10656.279833306064</v>
      </c>
      <c r="EY16" s="198">
        <f t="shared" si="106"/>
        <v>124973.35698090502</v>
      </c>
      <c r="EZ16" s="198">
        <f t="shared" si="106"/>
        <v>126179.04362758796</v>
      </c>
      <c r="FA16" s="211">
        <f t="shared" si="106"/>
        <v>43323.687773095116</v>
      </c>
      <c r="FB16" s="211">
        <f t="shared" si="106"/>
        <v>10788.134988633305</v>
      </c>
      <c r="FC16" s="221">
        <f t="shared" si="106"/>
        <v>-80342.396325552487</v>
      </c>
      <c r="FD16" s="221">
        <f t="shared" si="106"/>
        <v>-125238.89067529172</v>
      </c>
      <c r="FE16" s="233">
        <f t="shared" si="106"/>
        <v>10848.958095204831</v>
      </c>
      <c r="FF16" s="233">
        <f t="shared" si="106"/>
        <v>-55351.640386795742</v>
      </c>
      <c r="FG16" s="233">
        <f t="shared" si="106"/>
        <v>22200.690875041088</v>
      </c>
      <c r="FH16" s="233">
        <f t="shared" si="106"/>
        <v>-48229.352173094958</v>
      </c>
      <c r="FI16" s="233">
        <f t="shared" si="106"/>
        <v>93056.565257374939</v>
      </c>
      <c r="FJ16" s="233">
        <f t="shared" si="106"/>
        <v>20389.133127277339</v>
      </c>
      <c r="FK16" s="36">
        <f t="shared" si="106"/>
        <v>-226912.70883159226</v>
      </c>
      <c r="FL16" s="36">
        <f t="shared" si="106"/>
        <v>-231837.95921002195</v>
      </c>
      <c r="FM16" s="36">
        <f t="shared" si="106"/>
        <v>-47421.518809354304</v>
      </c>
      <c r="FN16" s="36">
        <f t="shared" ref="FN16:GH16" si="107">FN14-AVERAGE(DF14,DR14,ED14,EP14,FB14)</f>
        <v>-33269.126448794821</v>
      </c>
      <c r="FO16" s="36">
        <f t="shared" ref="FO16:FZ16" si="108">FO14-AVERAGE(DG14,DS14,EE14,EQ14,FC14)</f>
        <v>-166664.64049911947</v>
      </c>
      <c r="FP16" s="36">
        <f t="shared" si="107"/>
        <v>-245986.91416917153</v>
      </c>
      <c r="FQ16" s="36">
        <f t="shared" si="107"/>
        <v>-189334.53956866253</v>
      </c>
      <c r="FR16" s="36">
        <f t="shared" si="107"/>
        <v>-81433.179651522703</v>
      </c>
      <c r="FS16" s="36">
        <f t="shared" si="107"/>
        <v>-164926.81504539654</v>
      </c>
      <c r="FT16" s="36">
        <f t="shared" si="107"/>
        <v>30815.149035342067</v>
      </c>
      <c r="FU16" s="36">
        <f t="shared" si="107"/>
        <v>-16501.180933582342</v>
      </c>
      <c r="FV16" s="36">
        <f t="shared" si="107"/>
        <v>-120148.49089926257</v>
      </c>
      <c r="FW16" s="36">
        <f t="shared" si="107"/>
        <v>-153543.76027358367</v>
      </c>
      <c r="FX16" s="36">
        <f t="shared" si="107"/>
        <v>-48111.372193312505</v>
      </c>
      <c r="FY16" s="257">
        <f t="shared" si="107"/>
        <v>103071.39014573833</v>
      </c>
      <c r="FZ16" s="37">
        <f t="shared" si="108"/>
        <v>-129581.23507216542</v>
      </c>
      <c r="GA16" s="37">
        <f t="shared" si="107"/>
        <v>-63546.302938770641</v>
      </c>
      <c r="GB16" s="37">
        <f t="shared" si="107"/>
        <v>249500.56998133898</v>
      </c>
      <c r="GC16" s="37">
        <f t="shared" si="107"/>
        <v>280872.97264479287</v>
      </c>
      <c r="GD16" s="37">
        <f t="shared" si="107"/>
        <v>241872.23110714596</v>
      </c>
      <c r="GE16" s="37">
        <f t="shared" si="107"/>
        <v>49126.255487628885</v>
      </c>
      <c r="GF16" s="37">
        <f t="shared" si="107"/>
        <v>-3818.5830660667707</v>
      </c>
      <c r="GG16" s="37">
        <f t="shared" si="107"/>
        <v>-163403.03519887617</v>
      </c>
      <c r="GH16" s="37">
        <f t="shared" si="107"/>
        <v>-65702.811713289513</v>
      </c>
      <c r="GI16" s="37">
        <f t="shared" ref="GI16" si="109">GI14-AVERAGE(EA14,EM14,EY14,FK14,FW14)</f>
        <v>-100497.3437278944</v>
      </c>
      <c r="GJ16" s="37">
        <f t="shared" ref="GJ16:GL16" si="110">GJ14-AVERAGE(EB14,EN14,EZ14,FL14,FX14)</f>
        <v>153648.83500767016</v>
      </c>
      <c r="GK16" s="37">
        <f t="shared" ref="GK16" si="111">GK14-AVERAGE(EC14,EO14,FA14,FM14,FY14)</f>
        <v>-2525.731930894126</v>
      </c>
      <c r="GL16" s="37">
        <f t="shared" si="110"/>
        <v>-104284.55777650955</v>
      </c>
    </row>
    <row r="17" spans="1:194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12">DG14-DG53</f>
        <v>0</v>
      </c>
      <c r="DH17" s="40">
        <f t="shared" si="112"/>
        <v>0</v>
      </c>
      <c r="DI17" s="40">
        <f t="shared" si="112"/>
        <v>0</v>
      </c>
      <c r="DJ17" s="40">
        <f t="shared" si="112"/>
        <v>0</v>
      </c>
      <c r="DK17" s="40">
        <f t="shared" si="112"/>
        <v>0</v>
      </c>
      <c r="DL17" s="40">
        <f t="shared" si="112"/>
        <v>0</v>
      </c>
      <c r="DM17" s="40">
        <f t="shared" si="112"/>
        <v>0</v>
      </c>
      <c r="DN17" s="40">
        <f t="shared" si="112"/>
        <v>0</v>
      </c>
      <c r="DO17" s="40">
        <f t="shared" si="112"/>
        <v>0</v>
      </c>
      <c r="DP17" s="40">
        <f t="shared" si="112"/>
        <v>0</v>
      </c>
      <c r="DQ17" s="40">
        <f t="shared" si="112"/>
        <v>0</v>
      </c>
      <c r="DR17" s="40">
        <f t="shared" si="112"/>
        <v>0</v>
      </c>
      <c r="DS17" s="40">
        <f t="shared" si="112"/>
        <v>0</v>
      </c>
      <c r="DT17" s="40">
        <f t="shared" si="112"/>
        <v>0</v>
      </c>
      <c r="DU17" s="40">
        <f t="shared" si="112"/>
        <v>0</v>
      </c>
      <c r="DV17" s="40">
        <f t="shared" si="112"/>
        <v>0</v>
      </c>
      <c r="DW17" s="40">
        <f t="shared" si="112"/>
        <v>0</v>
      </c>
      <c r="DX17" s="40">
        <f t="shared" si="112"/>
        <v>0</v>
      </c>
      <c r="DY17" s="40">
        <f t="shared" si="112"/>
        <v>0</v>
      </c>
      <c r="DZ17" s="40">
        <f t="shared" si="112"/>
        <v>0</v>
      </c>
      <c r="EA17" s="40">
        <f t="shared" si="112"/>
        <v>0</v>
      </c>
      <c r="EB17" s="40">
        <f t="shared" si="112"/>
        <v>0</v>
      </c>
      <c r="EC17" s="40">
        <f t="shared" si="112"/>
        <v>0</v>
      </c>
      <c r="ED17" s="40">
        <f t="shared" si="112"/>
        <v>0</v>
      </c>
      <c r="EE17" s="40">
        <f t="shared" si="112"/>
        <v>0</v>
      </c>
      <c r="EF17" s="40">
        <f t="shared" si="112"/>
        <v>0</v>
      </c>
      <c r="EG17" s="40">
        <f t="shared" si="112"/>
        <v>0</v>
      </c>
      <c r="EH17" s="40">
        <f t="shared" si="112"/>
        <v>0</v>
      </c>
      <c r="EI17" s="40">
        <f t="shared" si="112"/>
        <v>0</v>
      </c>
      <c r="EJ17" s="40">
        <f t="shared" si="112"/>
        <v>0</v>
      </c>
      <c r="EK17" s="40">
        <f t="shared" si="112"/>
        <v>0</v>
      </c>
      <c r="EL17" s="40">
        <f t="shared" si="112"/>
        <v>0</v>
      </c>
      <c r="EM17" s="159">
        <f t="shared" si="112"/>
        <v>0</v>
      </c>
      <c r="EN17" s="159">
        <f t="shared" si="112"/>
        <v>0</v>
      </c>
      <c r="EO17" s="159">
        <f t="shared" ref="EO17:FF17" si="113">EO14-EO53</f>
        <v>0</v>
      </c>
      <c r="EP17" s="178">
        <f t="shared" si="113"/>
        <v>0</v>
      </c>
      <c r="EQ17" s="178">
        <f t="shared" si="113"/>
        <v>0</v>
      </c>
      <c r="ER17" s="188">
        <f t="shared" si="113"/>
        <v>0</v>
      </c>
      <c r="ES17" s="188">
        <f t="shared" si="113"/>
        <v>0</v>
      </c>
      <c r="ET17" s="188">
        <f t="shared" si="113"/>
        <v>0</v>
      </c>
      <c r="EU17" s="188">
        <f t="shared" si="113"/>
        <v>0</v>
      </c>
      <c r="EV17" s="188">
        <f t="shared" si="113"/>
        <v>0</v>
      </c>
      <c r="EW17" s="200">
        <f t="shared" si="113"/>
        <v>0</v>
      </c>
      <c r="EX17" s="200">
        <f t="shared" si="113"/>
        <v>0</v>
      </c>
      <c r="EY17" s="200">
        <f t="shared" si="113"/>
        <v>0</v>
      </c>
      <c r="EZ17" s="200">
        <f t="shared" si="113"/>
        <v>0</v>
      </c>
      <c r="FA17" s="213">
        <f t="shared" si="113"/>
        <v>0</v>
      </c>
      <c r="FB17" s="213">
        <f t="shared" si="113"/>
        <v>0</v>
      </c>
      <c r="FC17" s="223">
        <f t="shared" si="113"/>
        <v>-28683.132655713009</v>
      </c>
      <c r="FD17" s="223">
        <f t="shared" si="113"/>
        <v>-28683.132655713009</v>
      </c>
      <c r="FE17" s="235">
        <f t="shared" si="113"/>
        <v>-28683.132655713009</v>
      </c>
      <c r="FF17" s="235">
        <f t="shared" si="113"/>
        <v>-28683.132655713009</v>
      </c>
      <c r="FG17" s="235">
        <f t="shared" ref="FG17:FH17" si="114">FG14-FG53</f>
        <v>-28683.132655713009</v>
      </c>
      <c r="FH17" s="235">
        <f t="shared" si="114"/>
        <v>-28683.132655713009</v>
      </c>
      <c r="FI17" s="235">
        <f t="shared" ref="FI17:FJ17" si="115">FI14-FI53</f>
        <v>-28683.132655713009</v>
      </c>
      <c r="FJ17" s="235">
        <f t="shared" si="115"/>
        <v>-28683.132655713009</v>
      </c>
      <c r="FK17" s="40">
        <f t="shared" ref="FK17" si="116">FK14-FK53</f>
        <v>-28683.132655713009</v>
      </c>
      <c r="FL17" s="40">
        <f t="shared" ref="FL17:FP17" si="117">FL14-FL53</f>
        <v>-28683.132655713009</v>
      </c>
      <c r="FM17" s="40">
        <f t="shared" si="117"/>
        <v>-28683.132655713009</v>
      </c>
      <c r="FN17" s="40">
        <f t="shared" si="117"/>
        <v>-28683.132655713009</v>
      </c>
      <c r="FO17" s="40">
        <f t="shared" si="117"/>
        <v>27528.235352899181</v>
      </c>
      <c r="FP17" s="40">
        <f t="shared" si="117"/>
        <v>27160.758570762118</v>
      </c>
      <c r="FQ17" s="40">
        <f t="shared" ref="FQ17:FR17" si="118">FQ14-FQ53</f>
        <v>26791.901957556605</v>
      </c>
      <c r="FR17" s="40">
        <f t="shared" si="118"/>
        <v>26559.04127496155</v>
      </c>
      <c r="FS17" s="40">
        <f t="shared" ref="FS17:FT17" si="119">FS14-FS53</f>
        <v>26331.787945009302</v>
      </c>
      <c r="FT17" s="40">
        <f t="shared" si="119"/>
        <v>26291.736943862401</v>
      </c>
      <c r="FU17" s="40">
        <f t="shared" ref="FU17:FV17" si="120">FU14-FU53</f>
        <v>26277.742807027651</v>
      </c>
      <c r="FV17" s="40">
        <f t="shared" si="120"/>
        <v>26644.524312926922</v>
      </c>
      <c r="FW17" s="40">
        <f t="shared" ref="FW17:FX17" si="121">FW14-FW53</f>
        <v>27079.43135132594</v>
      </c>
      <c r="FX17" s="40">
        <f t="shared" si="121"/>
        <v>-80280.07289003348</v>
      </c>
      <c r="FY17" s="259">
        <f t="shared" ref="FY17:GB17" si="122">FY14-FY53</f>
        <v>43355.631003724411</v>
      </c>
      <c r="FZ17" s="41">
        <f t="shared" si="122"/>
        <v>10177.938744039973</v>
      </c>
      <c r="GA17" s="41">
        <f t="shared" si="122"/>
        <v>105349.28889604821</v>
      </c>
      <c r="GB17" s="41">
        <f t="shared" si="122"/>
        <v>298769.92381569347</v>
      </c>
      <c r="GC17" s="41">
        <f t="shared" ref="GC17:GD17" si="123">GC14-GC53</f>
        <v>275284.24123864435</v>
      </c>
      <c r="GD17" s="41">
        <f t="shared" si="123"/>
        <v>280835.77253928012</v>
      </c>
      <c r="GE17" s="41">
        <f t="shared" ref="GE17:GH17" si="124">GE14-GE53</f>
        <v>186685.16192659922</v>
      </c>
      <c r="GF17" s="41">
        <f t="shared" si="124"/>
        <v>193014.9298504889</v>
      </c>
      <c r="GG17" s="41">
        <f t="shared" si="124"/>
        <v>5060.4470028043725</v>
      </c>
      <c r="GH17" s="41">
        <f t="shared" si="124"/>
        <v>-90315.364788602805</v>
      </c>
      <c r="GI17" s="41">
        <f t="shared" ref="GI17:GK17" si="125">GI14-GI53</f>
        <v>-92369.999021350872</v>
      </c>
      <c r="GJ17" s="41">
        <f t="shared" si="125"/>
        <v>-165671.56954937661</v>
      </c>
      <c r="GK17" s="41">
        <f t="shared" si="125"/>
        <v>-262790.27288232278</v>
      </c>
      <c r="GL17" s="41">
        <f t="shared" ref="GL17" si="126">GL14-GL53</f>
        <v>6836.1447937916964</v>
      </c>
    </row>
    <row r="18" spans="1:194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260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</row>
    <row r="19" spans="1:194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259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</row>
    <row r="20" spans="1:194" x14ac:dyDescent="0.2">
      <c r="A20" s="12" t="s">
        <v>6</v>
      </c>
      <c r="B20" s="12" t="s">
        <v>11</v>
      </c>
      <c r="C20" s="30">
        <f t="shared" ref="C20:AH20" si="127">C25+C30</f>
        <v>595781.4418907105</v>
      </c>
      <c r="D20" s="30">
        <f t="shared" si="127"/>
        <v>585205.78801921604</v>
      </c>
      <c r="E20" s="30">
        <f t="shared" si="127"/>
        <v>559307.77101972932</v>
      </c>
      <c r="F20" s="30">
        <f t="shared" si="127"/>
        <v>542694.31534852646</v>
      </c>
      <c r="G20" s="30">
        <f t="shared" si="127"/>
        <v>593532.60234447068</v>
      </c>
      <c r="H20" s="30">
        <f t="shared" si="127"/>
        <v>512329.51770356519</v>
      </c>
      <c r="I20" s="30">
        <f t="shared" si="127"/>
        <v>534292.38762230147</v>
      </c>
      <c r="J20" s="30">
        <f t="shared" si="127"/>
        <v>561685.88251331472</v>
      </c>
      <c r="K20" s="30">
        <f t="shared" si="127"/>
        <v>507608.89978056063</v>
      </c>
      <c r="L20" s="30">
        <f t="shared" si="127"/>
        <v>521630.71916279232</v>
      </c>
      <c r="M20" s="30">
        <f t="shared" si="127"/>
        <v>600423.69919852377</v>
      </c>
      <c r="N20" s="30">
        <f t="shared" si="127"/>
        <v>617597.22086255415</v>
      </c>
      <c r="O20" s="30">
        <f t="shared" si="127"/>
        <v>582069.5103833013</v>
      </c>
      <c r="P20" s="30">
        <f t="shared" si="127"/>
        <v>670602.05776406697</v>
      </c>
      <c r="Q20" s="30">
        <f t="shared" si="127"/>
        <v>635421.99801470106</v>
      </c>
      <c r="R20" s="30">
        <f t="shared" si="127"/>
        <v>614656.92528017017</v>
      </c>
      <c r="S20" s="30">
        <f t="shared" si="127"/>
        <v>657311.5923700853</v>
      </c>
      <c r="T20" s="30">
        <f t="shared" si="127"/>
        <v>611292.43321138911</v>
      </c>
      <c r="U20" s="30">
        <f t="shared" si="127"/>
        <v>571541.48956914118</v>
      </c>
      <c r="V20" s="30">
        <f t="shared" si="127"/>
        <v>602016.15215513669</v>
      </c>
      <c r="W20" s="30">
        <f t="shared" si="127"/>
        <v>554218.62077217654</v>
      </c>
      <c r="X20" s="30">
        <f t="shared" si="127"/>
        <v>574385.20974825532</v>
      </c>
      <c r="Y20" s="30">
        <f t="shared" si="127"/>
        <v>597607.53159880172</v>
      </c>
      <c r="Z20" s="30">
        <f t="shared" si="127"/>
        <v>617206.73044596508</v>
      </c>
      <c r="AA20" s="30">
        <f t="shared" si="127"/>
        <v>700021.84742376721</v>
      </c>
      <c r="AB20" s="30">
        <f t="shared" si="127"/>
        <v>585476.59912849811</v>
      </c>
      <c r="AC20" s="30">
        <f t="shared" si="127"/>
        <v>584761.63605281443</v>
      </c>
      <c r="AD20" s="30">
        <f t="shared" si="127"/>
        <v>579597.26203883067</v>
      </c>
      <c r="AE20" s="30">
        <f t="shared" si="127"/>
        <v>613565.64232828293</v>
      </c>
      <c r="AF20" s="30">
        <f t="shared" si="127"/>
        <v>618401.17339168466</v>
      </c>
      <c r="AG20" s="30">
        <f t="shared" si="127"/>
        <v>658632.6586259614</v>
      </c>
      <c r="AH20" s="30">
        <f t="shared" si="127"/>
        <v>657165.03244638245</v>
      </c>
      <c r="AI20" s="30">
        <f t="shared" ref="AI20:BN20" si="128">AI25+AI30</f>
        <v>669522.39624183299</v>
      </c>
      <c r="AJ20" s="30">
        <f t="shared" si="128"/>
        <v>611599.69381956675</v>
      </c>
      <c r="AK20" s="30">
        <f t="shared" si="128"/>
        <v>717396.2740511481</v>
      </c>
      <c r="AL20" s="30">
        <f t="shared" si="128"/>
        <v>667598.70975286164</v>
      </c>
      <c r="AM20" s="30">
        <f t="shared" si="128"/>
        <v>597413.42173009948</v>
      </c>
      <c r="AN20" s="30">
        <f t="shared" si="128"/>
        <v>601673.84035324608</v>
      </c>
      <c r="AO20" s="30">
        <f t="shared" si="128"/>
        <v>597443.16162771697</v>
      </c>
      <c r="AP20" s="30">
        <f t="shared" si="128"/>
        <v>612998.04310976993</v>
      </c>
      <c r="AQ20" s="30">
        <f t="shared" si="128"/>
        <v>562157.83666908776</v>
      </c>
      <c r="AR20" s="30">
        <f t="shared" si="128"/>
        <v>629758.3638000791</v>
      </c>
      <c r="AS20" s="30">
        <f t="shared" si="128"/>
        <v>599566.79111062665</v>
      </c>
      <c r="AT20" s="30">
        <f t="shared" si="128"/>
        <v>573298.46005874488</v>
      </c>
      <c r="AU20" s="30">
        <f t="shared" si="128"/>
        <v>369938.81116085622</v>
      </c>
      <c r="AV20" s="30">
        <f t="shared" si="128"/>
        <v>460395.05723463913</v>
      </c>
      <c r="AW20" s="30">
        <f t="shared" si="128"/>
        <v>389888.02260964538</v>
      </c>
      <c r="AX20" s="30">
        <f t="shared" si="128"/>
        <v>338894.21595534508</v>
      </c>
      <c r="AY20" s="30">
        <f t="shared" si="128"/>
        <v>436518.78219501767</v>
      </c>
      <c r="AZ20" s="30">
        <f t="shared" si="128"/>
        <v>534098.44630284247</v>
      </c>
      <c r="BA20" s="30">
        <f t="shared" si="128"/>
        <v>523039.90228292579</v>
      </c>
      <c r="BB20" s="30">
        <f t="shared" si="128"/>
        <v>517894.04094106134</v>
      </c>
      <c r="BC20" s="30">
        <f t="shared" si="128"/>
        <v>512737.69870943227</v>
      </c>
      <c r="BD20" s="30">
        <f t="shared" si="128"/>
        <v>583140.68099532346</v>
      </c>
      <c r="BE20" s="30">
        <f t="shared" si="128"/>
        <v>615996.56286398764</v>
      </c>
      <c r="BF20" s="30">
        <f t="shared" si="128"/>
        <v>693213.31888656737</v>
      </c>
      <c r="BG20" s="30">
        <f t="shared" si="128"/>
        <v>604873.7498160972</v>
      </c>
      <c r="BH20" s="30">
        <f t="shared" si="128"/>
        <v>608596.9389619166</v>
      </c>
      <c r="BI20" s="30">
        <f t="shared" si="128"/>
        <v>593226.15815209993</v>
      </c>
      <c r="BJ20" s="30">
        <f t="shared" si="128"/>
        <v>613359.93195746921</v>
      </c>
      <c r="BK20" s="30">
        <f t="shared" si="128"/>
        <v>656875.9647819415</v>
      </c>
      <c r="BL20" s="30">
        <f t="shared" si="128"/>
        <v>629212.83323201374</v>
      </c>
      <c r="BM20" s="30">
        <f t="shared" si="128"/>
        <v>582737.44855540269</v>
      </c>
      <c r="BN20" s="30">
        <f t="shared" si="128"/>
        <v>607415.64110616501</v>
      </c>
      <c r="BO20" s="30">
        <f t="shared" ref="BO20:CT20" si="129">BO25+BO30</f>
        <v>636534.64846723818</v>
      </c>
      <c r="BP20" s="30">
        <f t="shared" si="129"/>
        <v>639493.10901655175</v>
      </c>
      <c r="BQ20" s="30">
        <f t="shared" si="129"/>
        <v>659223.35924984945</v>
      </c>
      <c r="BR20" s="30">
        <f t="shared" si="129"/>
        <v>659746.70405694121</v>
      </c>
      <c r="BS20" s="30">
        <f t="shared" si="129"/>
        <v>689099.94044227549</v>
      </c>
      <c r="BT20" s="30">
        <f t="shared" si="129"/>
        <v>658334.17805097066</v>
      </c>
      <c r="BU20" s="30">
        <f t="shared" si="129"/>
        <v>656766.39122776769</v>
      </c>
      <c r="BV20" s="30">
        <f t="shared" si="129"/>
        <v>691094.14732277836</v>
      </c>
      <c r="BW20" s="30">
        <f t="shared" si="129"/>
        <v>711411.09010090248</v>
      </c>
      <c r="BX20" s="30">
        <f t="shared" si="129"/>
        <v>666634.18946459622</v>
      </c>
      <c r="BY20" s="30">
        <f t="shared" si="129"/>
        <v>734547.68828008545</v>
      </c>
      <c r="BZ20" s="30">
        <f t="shared" si="129"/>
        <v>717716.55212623451</v>
      </c>
      <c r="CA20" s="30">
        <f t="shared" si="129"/>
        <v>712808.96410035552</v>
      </c>
      <c r="CB20" s="30">
        <f t="shared" si="129"/>
        <v>719119.77481208066</v>
      </c>
      <c r="CC20" s="30">
        <f t="shared" si="129"/>
        <v>640594.52081141435</v>
      </c>
      <c r="CD20" s="30">
        <f t="shared" si="129"/>
        <v>643978.71706593409</v>
      </c>
      <c r="CE20" s="30">
        <f t="shared" si="129"/>
        <v>675249.39913752768</v>
      </c>
      <c r="CF20" s="30">
        <f t="shared" si="129"/>
        <v>602104.49614728324</v>
      </c>
      <c r="CG20" s="30">
        <f t="shared" si="129"/>
        <v>672174.80764854199</v>
      </c>
      <c r="CH20" s="30">
        <f t="shared" si="129"/>
        <v>663566.71868818055</v>
      </c>
      <c r="CI20" s="30">
        <f t="shared" si="129"/>
        <v>724477.75099902542</v>
      </c>
      <c r="CJ20" s="30">
        <f t="shared" si="129"/>
        <v>725459.99682233948</v>
      </c>
      <c r="CK20" s="30">
        <f t="shared" si="129"/>
        <v>733393.44370378973</v>
      </c>
      <c r="CL20" s="30">
        <f t="shared" si="129"/>
        <v>752572.02983689611</v>
      </c>
      <c r="CM20" s="30">
        <f t="shared" si="129"/>
        <v>706824.89346805168</v>
      </c>
      <c r="CN20" s="30">
        <f t="shared" si="129"/>
        <v>760340.97685709363</v>
      </c>
      <c r="CO20" s="30">
        <f t="shared" si="129"/>
        <v>795991.47279861046</v>
      </c>
      <c r="CP20" s="30">
        <f t="shared" si="129"/>
        <v>752565.98165768746</v>
      </c>
      <c r="CQ20" s="30">
        <f t="shared" si="129"/>
        <v>760354.71406148584</v>
      </c>
      <c r="CR20" s="30">
        <f t="shared" si="129"/>
        <v>767199.34281069576</v>
      </c>
      <c r="CS20" s="30">
        <f t="shared" si="129"/>
        <v>809375.17312445922</v>
      </c>
      <c r="CT20" s="30">
        <f t="shared" si="129"/>
        <v>853790.09963000577</v>
      </c>
      <c r="CU20" s="30">
        <f t="shared" ref="CU20:ED20" si="130">CU25+CU30</f>
        <v>801268.56637693429</v>
      </c>
      <c r="CV20" s="30">
        <f t="shared" si="130"/>
        <v>815049.12670616247</v>
      </c>
      <c r="CW20" s="30">
        <f t="shared" si="130"/>
        <v>899762.61233017687</v>
      </c>
      <c r="CX20" s="30">
        <f t="shared" si="130"/>
        <v>877282.25856948667</v>
      </c>
      <c r="CY20" s="30">
        <f t="shared" si="130"/>
        <v>899758.9078346563</v>
      </c>
      <c r="CZ20" s="30">
        <f t="shared" si="130"/>
        <v>868356.12277142995</v>
      </c>
      <c r="DA20" s="30">
        <f t="shared" si="130"/>
        <v>891486.95893047994</v>
      </c>
      <c r="DB20" s="30">
        <f t="shared" si="130"/>
        <v>904980.70048659062</v>
      </c>
      <c r="DC20" s="30">
        <f t="shared" si="130"/>
        <v>962697.85042298934</v>
      </c>
      <c r="DD20" s="30">
        <f t="shared" si="130"/>
        <v>1051060.8276536458</v>
      </c>
      <c r="DE20" s="30">
        <f t="shared" si="130"/>
        <v>1018430.4187427699</v>
      </c>
      <c r="DF20" s="30">
        <f t="shared" si="130"/>
        <v>970951.47830765962</v>
      </c>
      <c r="DG20" s="30">
        <f t="shared" si="130"/>
        <v>925267.42701779655</v>
      </c>
      <c r="DH20" s="30">
        <f t="shared" si="130"/>
        <v>885088.42831840669</v>
      </c>
      <c r="DI20" s="30">
        <f t="shared" si="130"/>
        <v>845890.54119885364</v>
      </c>
      <c r="DJ20" s="30">
        <f t="shared" si="130"/>
        <v>884389.27524472796</v>
      </c>
      <c r="DK20" s="30">
        <f t="shared" si="130"/>
        <v>931137.55211579287</v>
      </c>
      <c r="DL20" s="30">
        <f t="shared" si="130"/>
        <v>900211.01262634434</v>
      </c>
      <c r="DM20" s="30">
        <f t="shared" si="130"/>
        <v>933992.27994169784</v>
      </c>
      <c r="DN20" s="30">
        <f t="shared" si="130"/>
        <v>899239.67227100662</v>
      </c>
      <c r="DO20" s="30">
        <f t="shared" si="130"/>
        <v>947958.63904236117</v>
      </c>
      <c r="DP20" s="30">
        <f t="shared" si="130"/>
        <v>1012545.3784654007</v>
      </c>
      <c r="DQ20" s="30">
        <f t="shared" si="130"/>
        <v>959149.79351488454</v>
      </c>
      <c r="DR20" s="30">
        <f t="shared" si="130"/>
        <v>1114360.0430955165</v>
      </c>
      <c r="DS20" s="30">
        <f t="shared" si="130"/>
        <v>1083473.6909376264</v>
      </c>
      <c r="DT20" s="30">
        <f t="shared" si="130"/>
        <v>1205741.5144975665</v>
      </c>
      <c r="DU20" s="30">
        <f t="shared" si="130"/>
        <v>1029500.5365502427</v>
      </c>
      <c r="DV20" s="30">
        <f t="shared" si="130"/>
        <v>1191365.7865106151</v>
      </c>
      <c r="DW20" s="30">
        <f t="shared" si="130"/>
        <v>1133539.5161810769</v>
      </c>
      <c r="DX20" s="30">
        <f t="shared" si="130"/>
        <v>1118709.0616424282</v>
      </c>
      <c r="DY20" s="30">
        <f t="shared" si="130"/>
        <v>1067425.1179767633</v>
      </c>
      <c r="DZ20" s="30">
        <f t="shared" si="130"/>
        <v>1079559.5521724399</v>
      </c>
      <c r="EA20" s="30">
        <f t="shared" si="130"/>
        <v>1202610.2102823746</v>
      </c>
      <c r="EB20" s="30">
        <f t="shared" si="130"/>
        <v>1040344.5367218497</v>
      </c>
      <c r="EC20" s="30">
        <f t="shared" si="130"/>
        <v>1147100.7808635174</v>
      </c>
      <c r="ED20" s="30">
        <f t="shared" si="130"/>
        <v>1229319.676390212</v>
      </c>
      <c r="EE20" s="30">
        <f t="shared" ref="EE20:FF20" si="131">EE25+EE30</f>
        <v>1344297.8910640045</v>
      </c>
      <c r="EF20" s="30">
        <f t="shared" si="131"/>
        <v>1370422.9281034565</v>
      </c>
      <c r="EG20" s="30">
        <f t="shared" si="131"/>
        <v>1107916.7659704993</v>
      </c>
      <c r="EH20" s="30">
        <f t="shared" si="131"/>
        <v>1120853.7205865332</v>
      </c>
      <c r="EI20" s="30">
        <f t="shared" si="131"/>
        <v>1255809.5497103841</v>
      </c>
      <c r="EJ20" s="30">
        <f t="shared" si="131"/>
        <v>1111871.0969991619</v>
      </c>
      <c r="EK20" s="30">
        <f t="shared" si="131"/>
        <v>1208851.0471685971</v>
      </c>
      <c r="EL20" s="30">
        <f t="shared" si="131"/>
        <v>1252946.1556418107</v>
      </c>
      <c r="EM20" s="141">
        <f t="shared" si="131"/>
        <v>1148689.6431914442</v>
      </c>
      <c r="EN20" s="141">
        <f t="shared" si="131"/>
        <v>1361176.7541996781</v>
      </c>
      <c r="EO20" s="141">
        <f t="shared" si="131"/>
        <v>1352922.2358319233</v>
      </c>
      <c r="EP20" s="141">
        <f t="shared" si="131"/>
        <v>1580565.8215324348</v>
      </c>
      <c r="EQ20" s="141">
        <f t="shared" si="131"/>
        <v>1595120.8294707153</v>
      </c>
      <c r="ER20" s="141">
        <f t="shared" si="131"/>
        <v>1400295.2241862584</v>
      </c>
      <c r="ES20" s="141">
        <f t="shared" si="131"/>
        <v>1529175.1406410406</v>
      </c>
      <c r="ET20" s="141">
        <f t="shared" si="131"/>
        <v>1429033.3121655416</v>
      </c>
      <c r="EU20" s="141">
        <f t="shared" si="131"/>
        <v>1348296.5797386905</v>
      </c>
      <c r="EV20" s="141">
        <f t="shared" si="131"/>
        <v>1253271.298309071</v>
      </c>
      <c r="EW20" s="141">
        <f t="shared" si="131"/>
        <v>1293672.5191377937</v>
      </c>
      <c r="EX20" s="141">
        <f t="shared" si="131"/>
        <v>1208208.7342042709</v>
      </c>
      <c r="EY20" s="141">
        <f t="shared" si="131"/>
        <v>1333082.1066293223</v>
      </c>
      <c r="EZ20" s="141">
        <f t="shared" si="131"/>
        <v>1472422.7778031174</v>
      </c>
      <c r="FA20" s="141">
        <f t="shared" si="131"/>
        <v>1410525.9064368922</v>
      </c>
      <c r="FB20" s="141">
        <f t="shared" si="131"/>
        <v>1473460.6991786228</v>
      </c>
      <c r="FC20" s="141">
        <f t="shared" si="131"/>
        <v>1349098.8061633939</v>
      </c>
      <c r="FD20" s="141">
        <f t="shared" si="131"/>
        <v>1322532.7596593995</v>
      </c>
      <c r="FE20" s="141">
        <f t="shared" si="131"/>
        <v>1405898.7602392209</v>
      </c>
      <c r="FF20" s="141">
        <f t="shared" si="131"/>
        <v>1331912.4076580945</v>
      </c>
      <c r="FG20" s="141">
        <f t="shared" ref="FG20:FH20" si="132">FG25+FG30</f>
        <v>1425213.0206034663</v>
      </c>
      <c r="FH20" s="141">
        <f t="shared" si="132"/>
        <v>1318548.2307253992</v>
      </c>
      <c r="FI20" s="141">
        <f t="shared" ref="FI20:FJ20" si="133">FI25+FI30</f>
        <v>1498545.2616290764</v>
      </c>
      <c r="FJ20" s="141">
        <f t="shared" si="133"/>
        <v>1470540.4981457167</v>
      </c>
      <c r="FK20" s="30">
        <f t="shared" ref="FK20" si="134">FK25+FK30</f>
        <v>1288767.4918449488</v>
      </c>
      <c r="FL20" s="30">
        <f t="shared" ref="FL20:FN20" si="135">FL25+FL30</f>
        <v>1330653.4237258602</v>
      </c>
      <c r="FM20" s="30">
        <f t="shared" si="135"/>
        <v>1505470.1523648193</v>
      </c>
      <c r="FN20" s="30">
        <f t="shared" si="135"/>
        <v>1624334.0677998832</v>
      </c>
      <c r="FO20" s="30">
        <f t="shared" ref="FO20:FP20" si="136">FO25+FO30</f>
        <v>1435881.8659875963</v>
      </c>
      <c r="FP20" s="30">
        <f t="shared" si="136"/>
        <v>1358414.7280132349</v>
      </c>
      <c r="FQ20" s="30">
        <f t="shared" ref="FQ20:FR20" si="137">FQ25+FQ30</f>
        <v>1323662.3933589309</v>
      </c>
      <c r="FR20" s="30">
        <f t="shared" si="137"/>
        <v>1445738.7348967283</v>
      </c>
      <c r="FS20" s="30">
        <f t="shared" ref="FS20:FT20" si="138">FS25+FS30</f>
        <v>1412844.6255353331</v>
      </c>
      <c r="FT20" s="30">
        <f t="shared" si="138"/>
        <v>1519426.3235436026</v>
      </c>
      <c r="FU20" s="30">
        <f t="shared" ref="FU20:FV20" si="139">FU25+FU30</f>
        <v>1496777.1416957357</v>
      </c>
      <c r="FV20" s="30">
        <f t="shared" si="139"/>
        <v>1399389.5735624477</v>
      </c>
      <c r="FW20" s="30">
        <f t="shared" ref="FW20:FX20" si="140">FW25+FW30</f>
        <v>1417452.2053729887</v>
      </c>
      <c r="FX20" s="30">
        <f t="shared" si="140"/>
        <v>1558734.560191039</v>
      </c>
      <c r="FY20" s="254">
        <f t="shared" ref="FY20:GA20" si="141">FY25+FY30</f>
        <v>1735081.431433741</v>
      </c>
      <c r="FZ20" s="31">
        <f t="shared" ref="FZ20" si="142">FZ25+FZ30</f>
        <v>1645995.3059070164</v>
      </c>
      <c r="GA20" s="31">
        <f t="shared" si="141"/>
        <v>1344711.8411786242</v>
      </c>
      <c r="GB20" s="31">
        <f t="shared" ref="GB20" si="143">GB25+GB30</f>
        <v>1668131.0151670252</v>
      </c>
      <c r="GC20" s="31">
        <f t="shared" ref="GC20:GE20" si="144">GC25+GC30</f>
        <v>1649205.0792408893</v>
      </c>
      <c r="GD20" s="31">
        <f t="shared" ref="GD20" si="145">GD25+GD30</f>
        <v>1656499.3675215112</v>
      </c>
      <c r="GE20" s="31">
        <f t="shared" si="144"/>
        <v>1570718.8344639409</v>
      </c>
      <c r="GF20" s="31">
        <f t="shared" ref="GF20" si="146">GF25+GF30</f>
        <v>1476620.512322552</v>
      </c>
      <c r="GG20" s="31">
        <f t="shared" ref="GG20:GH20" si="147">GG25+GG30</f>
        <v>1580166.5143825698</v>
      </c>
      <c r="GH20" s="31">
        <f t="shared" si="147"/>
        <v>1769543.5144586286</v>
      </c>
      <c r="GI20" s="31">
        <f t="shared" ref="GI20:GJ20" si="148">GI25+GI30</f>
        <v>1699973.8564013045</v>
      </c>
      <c r="GJ20" s="31">
        <f t="shared" si="148"/>
        <v>2056544.6349312076</v>
      </c>
      <c r="GK20" s="31">
        <f t="shared" ref="GK20:GL20" si="149">GK25+GK30</f>
        <v>2082636.1221994651</v>
      </c>
      <c r="GL20" s="31">
        <f t="shared" si="149"/>
        <v>2141739.6086077858</v>
      </c>
    </row>
    <row r="21" spans="1:194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150">O20-C20</f>
        <v>-13711.931507409201</v>
      </c>
      <c r="P21" s="30">
        <f t="shared" si="150"/>
        <v>85396.269744850928</v>
      </c>
      <c r="Q21" s="30">
        <f t="shared" si="150"/>
        <v>76114.226994971745</v>
      </c>
      <c r="R21" s="30">
        <f t="shared" si="150"/>
        <v>71962.609931643703</v>
      </c>
      <c r="S21" s="30">
        <f t="shared" si="150"/>
        <v>63778.990025614621</v>
      </c>
      <c r="T21" s="30">
        <f t="shared" si="150"/>
        <v>98962.915507823927</v>
      </c>
      <c r="U21" s="30">
        <f t="shared" si="150"/>
        <v>37249.101946839713</v>
      </c>
      <c r="V21" s="30">
        <f t="shared" si="150"/>
        <v>40330.269641821971</v>
      </c>
      <c r="W21" s="30">
        <f t="shared" si="150"/>
        <v>46609.720991615904</v>
      </c>
      <c r="X21" s="30">
        <f t="shared" si="150"/>
        <v>52754.490585463005</v>
      </c>
      <c r="Y21" s="30">
        <f t="shared" si="150"/>
        <v>-2816.1675997220445</v>
      </c>
      <c r="Z21" s="30">
        <f t="shared" si="150"/>
        <v>-390.49041658907663</v>
      </c>
      <c r="AA21" s="30">
        <f t="shared" si="150"/>
        <v>117952.33704046591</v>
      </c>
      <c r="AB21" s="30">
        <f t="shared" si="150"/>
        <v>-85125.458635568852</v>
      </c>
      <c r="AC21" s="30">
        <f t="shared" si="150"/>
        <v>-50660.361961886636</v>
      </c>
      <c r="AD21" s="30">
        <f t="shared" si="150"/>
        <v>-35059.663241339498</v>
      </c>
      <c r="AE21" s="30">
        <f t="shared" si="150"/>
        <v>-43745.950041802367</v>
      </c>
      <c r="AF21" s="30">
        <f t="shared" si="150"/>
        <v>7108.7401802955428</v>
      </c>
      <c r="AG21" s="30">
        <f t="shared" si="150"/>
        <v>87091.169056820218</v>
      </c>
      <c r="AH21" s="30">
        <f t="shared" si="150"/>
        <v>55148.880291245761</v>
      </c>
      <c r="AI21" s="30">
        <f t="shared" si="150"/>
        <v>115303.77546965645</v>
      </c>
      <c r="AJ21" s="30">
        <f t="shared" si="150"/>
        <v>37214.484071311424</v>
      </c>
      <c r="AK21" s="30">
        <f t="shared" si="150"/>
        <v>119788.74245234637</v>
      </c>
      <c r="AL21" s="30">
        <f t="shared" si="150"/>
        <v>50391.979306896566</v>
      </c>
      <c r="AM21" s="30">
        <f t="shared" si="150"/>
        <v>-102608.42569366773</v>
      </c>
      <c r="AN21" s="30">
        <f t="shared" si="150"/>
        <v>16197.241224747966</v>
      </c>
      <c r="AO21" s="30">
        <f t="shared" si="150"/>
        <v>12681.525574902538</v>
      </c>
      <c r="AP21" s="30">
        <f t="shared" si="150"/>
        <v>33400.781070939265</v>
      </c>
      <c r="AQ21" s="30">
        <f t="shared" si="150"/>
        <v>-51407.805659195175</v>
      </c>
      <c r="AR21" s="30">
        <f t="shared" si="150"/>
        <v>11357.190408394439</v>
      </c>
      <c r="AS21" s="30">
        <f t="shared" si="150"/>
        <v>-59065.867515334743</v>
      </c>
      <c r="AT21" s="30">
        <f t="shared" si="150"/>
        <v>-83866.572387637571</v>
      </c>
      <c r="AU21" s="30">
        <f t="shared" ref="AU21:BZ21" si="151">AU20-AI20</f>
        <v>-299583.58508097677</v>
      </c>
      <c r="AV21" s="30">
        <f t="shared" si="151"/>
        <v>-151204.63658492762</v>
      </c>
      <c r="AW21" s="30">
        <f t="shared" si="151"/>
        <v>-327508.25144150271</v>
      </c>
      <c r="AX21" s="30">
        <f t="shared" si="151"/>
        <v>-328704.49379751657</v>
      </c>
      <c r="AY21" s="30">
        <f t="shared" si="151"/>
        <v>-160894.63953508181</v>
      </c>
      <c r="AZ21" s="30">
        <f t="shared" si="151"/>
        <v>-67575.394050403615</v>
      </c>
      <c r="BA21" s="30">
        <f t="shared" si="151"/>
        <v>-74403.259344791179</v>
      </c>
      <c r="BB21" s="30">
        <f t="shared" si="151"/>
        <v>-95104.002168708597</v>
      </c>
      <c r="BC21" s="30">
        <f t="shared" si="151"/>
        <v>-49420.137959655491</v>
      </c>
      <c r="BD21" s="30">
        <f t="shared" si="151"/>
        <v>-46617.682804755634</v>
      </c>
      <c r="BE21" s="30">
        <f t="shared" si="151"/>
        <v>16429.771753360983</v>
      </c>
      <c r="BF21" s="30">
        <f t="shared" si="151"/>
        <v>119914.85882782249</v>
      </c>
      <c r="BG21" s="30">
        <f t="shared" si="151"/>
        <v>234934.93865524099</v>
      </c>
      <c r="BH21" s="30">
        <f t="shared" si="151"/>
        <v>148201.88172727748</v>
      </c>
      <c r="BI21" s="30">
        <f t="shared" si="151"/>
        <v>203338.13554245455</v>
      </c>
      <c r="BJ21" s="30">
        <f t="shared" si="151"/>
        <v>274465.71600212413</v>
      </c>
      <c r="BK21" s="30">
        <f t="shared" si="151"/>
        <v>220357.18258692382</v>
      </c>
      <c r="BL21" s="30">
        <f t="shared" si="151"/>
        <v>95114.386929171276</v>
      </c>
      <c r="BM21" s="30">
        <f t="shared" si="151"/>
        <v>59697.546272476902</v>
      </c>
      <c r="BN21" s="30">
        <f t="shared" si="151"/>
        <v>89521.600165103679</v>
      </c>
      <c r="BO21" s="30">
        <f t="shared" si="151"/>
        <v>123796.94975780591</v>
      </c>
      <c r="BP21" s="30">
        <f t="shared" si="151"/>
        <v>56352.42802122829</v>
      </c>
      <c r="BQ21" s="30">
        <f t="shared" si="151"/>
        <v>43226.796385861817</v>
      </c>
      <c r="BR21" s="30">
        <f t="shared" si="151"/>
        <v>-33466.614829626167</v>
      </c>
      <c r="BS21" s="30">
        <f t="shared" si="151"/>
        <v>84226.190626178286</v>
      </c>
      <c r="BT21" s="30">
        <f t="shared" si="151"/>
        <v>49737.239089054056</v>
      </c>
      <c r="BU21" s="30">
        <f t="shared" si="151"/>
        <v>63540.233075667755</v>
      </c>
      <c r="BV21" s="30">
        <f t="shared" si="151"/>
        <v>77734.215365309152</v>
      </c>
      <c r="BW21" s="30">
        <f t="shared" si="151"/>
        <v>54535.125318960985</v>
      </c>
      <c r="BX21" s="30">
        <f t="shared" si="151"/>
        <v>37421.356232582475</v>
      </c>
      <c r="BY21" s="30">
        <f t="shared" si="151"/>
        <v>151810.23972468276</v>
      </c>
      <c r="BZ21" s="30">
        <f t="shared" si="151"/>
        <v>110300.9110200695</v>
      </c>
      <c r="CA21" s="30">
        <f t="shared" ref="CA21:DF21" si="152">CA20-BO20</f>
        <v>76274.315633117338</v>
      </c>
      <c r="CB21" s="30">
        <f t="shared" si="152"/>
        <v>79626.665795528912</v>
      </c>
      <c r="CC21" s="30">
        <f t="shared" si="152"/>
        <v>-18628.838438435108</v>
      </c>
      <c r="CD21" s="30">
        <f t="shared" si="152"/>
        <v>-15767.986991007114</v>
      </c>
      <c r="CE21" s="30">
        <f t="shared" si="152"/>
        <v>-13850.541304747807</v>
      </c>
      <c r="CF21" s="30">
        <f t="shared" si="152"/>
        <v>-56229.681903687422</v>
      </c>
      <c r="CG21" s="30">
        <f t="shared" si="152"/>
        <v>15408.416420774302</v>
      </c>
      <c r="CH21" s="30">
        <f t="shared" si="152"/>
        <v>-27527.428634597803</v>
      </c>
      <c r="CI21" s="30">
        <f t="shared" si="152"/>
        <v>13066.660898122936</v>
      </c>
      <c r="CJ21" s="30">
        <f t="shared" si="152"/>
        <v>58825.807357743266</v>
      </c>
      <c r="CK21" s="30">
        <f t="shared" si="152"/>
        <v>-1154.2445762957213</v>
      </c>
      <c r="CL21" s="30">
        <f t="shared" si="152"/>
        <v>34855.477710661595</v>
      </c>
      <c r="CM21" s="30">
        <f t="shared" si="152"/>
        <v>-5984.0706323038321</v>
      </c>
      <c r="CN21" s="30">
        <f t="shared" si="152"/>
        <v>41221.202045012964</v>
      </c>
      <c r="CO21" s="30">
        <f t="shared" si="152"/>
        <v>155396.95198719611</v>
      </c>
      <c r="CP21" s="30">
        <f t="shared" si="152"/>
        <v>108587.26459175337</v>
      </c>
      <c r="CQ21" s="30">
        <f t="shared" si="152"/>
        <v>85105.314923958154</v>
      </c>
      <c r="CR21" s="30">
        <f t="shared" si="152"/>
        <v>165094.84666341252</v>
      </c>
      <c r="CS21" s="30">
        <f t="shared" si="152"/>
        <v>137200.36547591724</v>
      </c>
      <c r="CT21" s="30">
        <f t="shared" si="152"/>
        <v>190223.38094182522</v>
      </c>
      <c r="CU21" s="30">
        <f t="shared" si="152"/>
        <v>76790.815377908875</v>
      </c>
      <c r="CV21" s="30">
        <f t="shared" si="152"/>
        <v>89589.129883822985</v>
      </c>
      <c r="CW21" s="30">
        <f t="shared" si="152"/>
        <v>166369.16862638714</v>
      </c>
      <c r="CX21" s="30">
        <f t="shared" si="152"/>
        <v>124710.22873259056</v>
      </c>
      <c r="CY21" s="30">
        <f t="shared" si="152"/>
        <v>192934.01436660462</v>
      </c>
      <c r="CZ21" s="30">
        <f t="shared" si="152"/>
        <v>108015.14591433632</v>
      </c>
      <c r="DA21" s="30">
        <f t="shared" si="152"/>
        <v>95495.486131869489</v>
      </c>
      <c r="DB21" s="30">
        <f t="shared" si="152"/>
        <v>152414.71882890316</v>
      </c>
      <c r="DC21" s="30">
        <f t="shared" si="152"/>
        <v>202343.13636150351</v>
      </c>
      <c r="DD21" s="30">
        <f t="shared" si="152"/>
        <v>283861.48484295001</v>
      </c>
      <c r="DE21" s="30">
        <f t="shared" si="152"/>
        <v>209055.24561831064</v>
      </c>
      <c r="DF21" s="30">
        <f t="shared" si="152"/>
        <v>117161.37867765385</v>
      </c>
      <c r="DG21" s="30">
        <f t="shared" ref="DG21:ED21" si="153">DG20-CU20</f>
        <v>123998.86064086226</v>
      </c>
      <c r="DH21" s="30">
        <f t="shared" si="153"/>
        <v>70039.30161224422</v>
      </c>
      <c r="DI21" s="30">
        <f t="shared" si="153"/>
        <v>-53872.071131323231</v>
      </c>
      <c r="DJ21" s="30">
        <f t="shared" si="153"/>
        <v>7107.0166752412915</v>
      </c>
      <c r="DK21" s="30">
        <f t="shared" si="153"/>
        <v>31378.64428113657</v>
      </c>
      <c r="DL21" s="30">
        <f t="shared" si="153"/>
        <v>31854.889854914392</v>
      </c>
      <c r="DM21" s="30">
        <f t="shared" si="153"/>
        <v>42505.321011217893</v>
      </c>
      <c r="DN21" s="30">
        <f t="shared" si="153"/>
        <v>-5741.0282155839959</v>
      </c>
      <c r="DO21" s="30">
        <f t="shared" si="153"/>
        <v>-14739.21138062817</v>
      </c>
      <c r="DP21" s="30">
        <f t="shared" si="153"/>
        <v>-38515.449188245111</v>
      </c>
      <c r="DQ21" s="30">
        <f t="shared" si="153"/>
        <v>-59280.625227885321</v>
      </c>
      <c r="DR21" s="30">
        <f t="shared" si="153"/>
        <v>143408.56478785689</v>
      </c>
      <c r="DS21" s="30">
        <f t="shared" si="153"/>
        <v>158206.26391982986</v>
      </c>
      <c r="DT21" s="30">
        <f t="shared" si="153"/>
        <v>320653.08617915981</v>
      </c>
      <c r="DU21" s="30">
        <f t="shared" si="153"/>
        <v>183609.99535138905</v>
      </c>
      <c r="DV21" s="30">
        <f t="shared" si="153"/>
        <v>306976.51126588718</v>
      </c>
      <c r="DW21" s="30">
        <f t="shared" si="153"/>
        <v>202401.964065284</v>
      </c>
      <c r="DX21" s="30">
        <f t="shared" si="153"/>
        <v>218498.04901608382</v>
      </c>
      <c r="DY21" s="30">
        <f t="shared" si="153"/>
        <v>133432.83803506545</v>
      </c>
      <c r="DZ21" s="30">
        <f t="shared" si="153"/>
        <v>180319.87990143325</v>
      </c>
      <c r="EA21" s="30">
        <f t="shared" si="153"/>
        <v>254651.57124001347</v>
      </c>
      <c r="EB21" s="30">
        <f t="shared" si="153"/>
        <v>27799.158256449038</v>
      </c>
      <c r="EC21" s="30">
        <f t="shared" si="153"/>
        <v>187950.98734863289</v>
      </c>
      <c r="ED21" s="30">
        <f t="shared" si="153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154">EH20-DV20</f>
        <v>-70512.065924081951</v>
      </c>
      <c r="EI21" s="30">
        <f t="shared" si="154"/>
        <v>122270.03352930723</v>
      </c>
      <c r="EJ21" s="30">
        <f t="shared" si="154"/>
        <v>-6837.9646432662848</v>
      </c>
      <c r="EK21" s="30">
        <f t="shared" si="154"/>
        <v>141425.92919183383</v>
      </c>
      <c r="EL21" s="30">
        <f t="shared" si="154"/>
        <v>173386.60346937086</v>
      </c>
      <c r="EM21" s="141">
        <f t="shared" si="154"/>
        <v>-53920.567090930417</v>
      </c>
      <c r="EN21" s="141">
        <f t="shared" si="154"/>
        <v>320832.21747782838</v>
      </c>
      <c r="EO21" s="141">
        <f t="shared" si="154"/>
        <v>205821.45496840589</v>
      </c>
      <c r="EP21" s="141">
        <f t="shared" si="154"/>
        <v>351246.14514222275</v>
      </c>
      <c r="EQ21" s="141">
        <f t="shared" si="154"/>
        <v>250822.93840671075</v>
      </c>
      <c r="ER21" s="141">
        <f t="shared" si="154"/>
        <v>29872.296082801884</v>
      </c>
      <c r="ES21" s="141">
        <f t="shared" si="154"/>
        <v>421258.37467054138</v>
      </c>
      <c r="ET21" s="141">
        <f t="shared" si="154"/>
        <v>308179.59157900838</v>
      </c>
      <c r="EU21" s="141">
        <f t="shared" si="154"/>
        <v>92487.030028306413</v>
      </c>
      <c r="EV21" s="141">
        <f t="shared" si="154"/>
        <v>141400.20130990911</v>
      </c>
      <c r="EW21" s="141">
        <f t="shared" si="154"/>
        <v>84821.471969196573</v>
      </c>
      <c r="EX21" s="141">
        <f t="shared" si="154"/>
        <v>-44737.421437539859</v>
      </c>
      <c r="EY21" s="141">
        <f t="shared" si="154"/>
        <v>184392.46343787806</v>
      </c>
      <c r="EZ21" s="141">
        <f t="shared" si="154"/>
        <v>111246.02360343933</v>
      </c>
      <c r="FA21" s="141">
        <f t="shared" si="154"/>
        <v>57603.670604968909</v>
      </c>
      <c r="FB21" s="141">
        <f t="shared" si="154"/>
        <v>-107105.12235381198</v>
      </c>
      <c r="FC21" s="141">
        <f t="shared" si="154"/>
        <v>-246022.02330732136</v>
      </c>
      <c r="FD21" s="141">
        <f t="shared" si="154"/>
        <v>-77762.464526858879</v>
      </c>
      <c r="FE21" s="141">
        <f t="shared" si="154"/>
        <v>-123276.38040181971</v>
      </c>
      <c r="FF21" s="141">
        <f t="shared" si="154"/>
        <v>-97120.904507447034</v>
      </c>
      <c r="FG21" s="141">
        <f t="shared" si="154"/>
        <v>76916.440864775795</v>
      </c>
      <c r="FH21" s="141">
        <f t="shared" si="154"/>
        <v>65276.932416328229</v>
      </c>
      <c r="FI21" s="141">
        <f t="shared" si="154"/>
        <v>204872.74249128276</v>
      </c>
      <c r="FJ21" s="141">
        <f t="shared" si="154"/>
        <v>262331.76394144585</v>
      </c>
      <c r="FK21" s="30">
        <f t="shared" si="154"/>
        <v>-44314.614784373436</v>
      </c>
      <c r="FL21" s="30">
        <f t="shared" si="154"/>
        <v>-141769.35407725722</v>
      </c>
      <c r="FM21" s="30">
        <f t="shared" si="154"/>
        <v>94944.245927927084</v>
      </c>
      <c r="FN21" s="30">
        <f t="shared" ref="FN21:GH21" si="155">FN20-FB20</f>
        <v>150873.36862126039</v>
      </c>
      <c r="FO21" s="30">
        <f t="shared" ref="FO21:FZ21" si="156">FO20-FC20</f>
        <v>86783.059824202443</v>
      </c>
      <c r="FP21" s="30">
        <f t="shared" si="155"/>
        <v>35881.9683538354</v>
      </c>
      <c r="FQ21" s="30">
        <f t="shared" si="155"/>
        <v>-82236.366880289977</v>
      </c>
      <c r="FR21" s="30">
        <f t="shared" si="155"/>
        <v>113826.32723863376</v>
      </c>
      <c r="FS21" s="30">
        <f t="shared" si="155"/>
        <v>-12368.39506813325</v>
      </c>
      <c r="FT21" s="30">
        <f t="shared" si="155"/>
        <v>200878.09281820338</v>
      </c>
      <c r="FU21" s="30">
        <f t="shared" si="155"/>
        <v>-1768.1199333406985</v>
      </c>
      <c r="FV21" s="30">
        <f t="shared" si="155"/>
        <v>-71150.92458326905</v>
      </c>
      <c r="FW21" s="30">
        <f t="shared" si="155"/>
        <v>128684.71352803987</v>
      </c>
      <c r="FX21" s="30">
        <f t="shared" si="155"/>
        <v>228081.1364651788</v>
      </c>
      <c r="FY21" s="254">
        <f t="shared" si="155"/>
        <v>229611.27906892169</v>
      </c>
      <c r="FZ21" s="31">
        <f t="shared" si="156"/>
        <v>21661.238107133191</v>
      </c>
      <c r="GA21" s="31">
        <f t="shared" si="155"/>
        <v>-91170.024808972143</v>
      </c>
      <c r="GB21" s="31">
        <f t="shared" si="155"/>
        <v>309716.28715379024</v>
      </c>
      <c r="GC21" s="31">
        <f t="shared" si="155"/>
        <v>325542.68588195834</v>
      </c>
      <c r="GD21" s="31">
        <f t="shared" si="155"/>
        <v>210760.63262478285</v>
      </c>
      <c r="GE21" s="31">
        <f t="shared" si="155"/>
        <v>157874.20892860787</v>
      </c>
      <c r="GF21" s="31">
        <f t="shared" si="155"/>
        <v>-42805.811221050564</v>
      </c>
      <c r="GG21" s="31">
        <f t="shared" si="155"/>
        <v>83389.372686834075</v>
      </c>
      <c r="GH21" s="31">
        <f t="shared" si="155"/>
        <v>370153.94089618092</v>
      </c>
      <c r="GI21" s="31">
        <f t="shared" ref="GI21" si="157">GI20-FW20</f>
        <v>282521.65102831577</v>
      </c>
      <c r="GJ21" s="31">
        <f t="shared" ref="GJ21:GL21" si="158">GJ20-FX20</f>
        <v>497810.07474016864</v>
      </c>
      <c r="GK21" s="31">
        <f t="shared" ref="GK21" si="159">GK20-FY20</f>
        <v>347554.69076572405</v>
      </c>
      <c r="GL21" s="31">
        <f t="shared" si="158"/>
        <v>495744.30270076939</v>
      </c>
    </row>
    <row r="22" spans="1:194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160">O27+O32</f>
        <v>0</v>
      </c>
      <c r="P22" s="30">
        <f t="shared" si="160"/>
        <v>0</v>
      </c>
      <c r="Q22" s="30">
        <f t="shared" si="160"/>
        <v>0</v>
      </c>
      <c r="R22" s="30">
        <f t="shared" si="160"/>
        <v>0</v>
      </c>
      <c r="S22" s="30">
        <f t="shared" si="160"/>
        <v>0</v>
      </c>
      <c r="T22" s="30">
        <f t="shared" si="160"/>
        <v>0</v>
      </c>
      <c r="U22" s="30">
        <f t="shared" si="160"/>
        <v>0</v>
      </c>
      <c r="V22" s="30">
        <f t="shared" si="160"/>
        <v>0</v>
      </c>
      <c r="W22" s="30">
        <f t="shared" si="160"/>
        <v>0</v>
      </c>
      <c r="X22" s="30">
        <f t="shared" si="160"/>
        <v>0</v>
      </c>
      <c r="Y22" s="30">
        <f t="shared" si="160"/>
        <v>0</v>
      </c>
      <c r="Z22" s="30">
        <f t="shared" si="160"/>
        <v>0</v>
      </c>
      <c r="AA22" s="30">
        <f t="shared" si="160"/>
        <v>0</v>
      </c>
      <c r="AB22" s="30">
        <f t="shared" si="160"/>
        <v>0</v>
      </c>
      <c r="AC22" s="30">
        <f t="shared" si="160"/>
        <v>0</v>
      </c>
      <c r="AD22" s="30">
        <f t="shared" si="160"/>
        <v>0</v>
      </c>
      <c r="AE22" s="30">
        <f t="shared" si="160"/>
        <v>0</v>
      </c>
      <c r="AF22" s="30">
        <f t="shared" si="160"/>
        <v>0</v>
      </c>
      <c r="AG22" s="30">
        <f t="shared" si="160"/>
        <v>0</v>
      </c>
      <c r="AH22" s="30">
        <f t="shared" si="160"/>
        <v>0</v>
      </c>
      <c r="AI22" s="30">
        <f t="shared" si="160"/>
        <v>0</v>
      </c>
      <c r="AJ22" s="30">
        <f t="shared" si="160"/>
        <v>0</v>
      </c>
      <c r="AK22" s="30">
        <f t="shared" si="160"/>
        <v>0</v>
      </c>
      <c r="AL22" s="30">
        <f t="shared" si="160"/>
        <v>0</v>
      </c>
      <c r="AM22" s="30">
        <f t="shared" si="160"/>
        <v>0</v>
      </c>
      <c r="AN22" s="30">
        <f t="shared" si="160"/>
        <v>0</v>
      </c>
      <c r="AO22" s="30">
        <f t="shared" si="160"/>
        <v>0</v>
      </c>
      <c r="AP22" s="30">
        <f t="shared" si="160"/>
        <v>0</v>
      </c>
      <c r="AQ22" s="30">
        <f t="shared" si="160"/>
        <v>0</v>
      </c>
      <c r="AR22" s="30">
        <f t="shared" si="160"/>
        <v>0</v>
      </c>
      <c r="AS22" s="30">
        <f t="shared" si="160"/>
        <v>0</v>
      </c>
      <c r="AT22" s="30">
        <f t="shared" si="160"/>
        <v>0</v>
      </c>
      <c r="AU22" s="30">
        <f t="shared" si="160"/>
        <v>0</v>
      </c>
      <c r="AV22" s="30">
        <f t="shared" si="160"/>
        <v>0</v>
      </c>
      <c r="AW22" s="30">
        <f t="shared" si="160"/>
        <v>0</v>
      </c>
      <c r="AX22" s="30">
        <f t="shared" si="160"/>
        <v>0</v>
      </c>
      <c r="AY22" s="30">
        <f t="shared" si="160"/>
        <v>0</v>
      </c>
      <c r="AZ22" s="30">
        <f t="shared" si="160"/>
        <v>0</v>
      </c>
      <c r="BA22" s="30">
        <f t="shared" si="160"/>
        <v>0</v>
      </c>
      <c r="BB22" s="30">
        <f t="shared" si="160"/>
        <v>0</v>
      </c>
      <c r="BC22" s="30">
        <f t="shared" si="160"/>
        <v>0</v>
      </c>
      <c r="BD22" s="30">
        <f t="shared" si="160"/>
        <v>0</v>
      </c>
      <c r="BE22" s="30">
        <f t="shared" si="160"/>
        <v>0</v>
      </c>
      <c r="BF22" s="30">
        <f t="shared" si="160"/>
        <v>0</v>
      </c>
      <c r="BG22" s="30">
        <f t="shared" si="160"/>
        <v>0</v>
      </c>
      <c r="BH22" s="30">
        <f t="shared" si="160"/>
        <v>0</v>
      </c>
      <c r="BI22" s="30">
        <f t="shared" si="160"/>
        <v>0</v>
      </c>
      <c r="BJ22" s="30">
        <f t="shared" si="160"/>
        <v>0</v>
      </c>
      <c r="BK22" s="30">
        <f>BK20-MIN(C20,O20,AA20,AM20,AY20)</f>
        <v>220357.18258692382</v>
      </c>
      <c r="BL22" s="30">
        <f t="shared" ref="BL22:DW22" si="161">BL27+BL32</f>
        <v>33801.486918439914</v>
      </c>
      <c r="BM22" s="30">
        <f t="shared" si="161"/>
        <v>2742.5547558252147</v>
      </c>
      <c r="BN22" s="30">
        <f t="shared" si="161"/>
        <v>33847.523762493314</v>
      </c>
      <c r="BO22" s="30">
        <f t="shared" si="161"/>
        <v>48673.573982966467</v>
      </c>
      <c r="BP22" s="30">
        <f t="shared" si="161"/>
        <v>48508.675196143566</v>
      </c>
      <c r="BQ22" s="30">
        <f t="shared" si="161"/>
        <v>63217.381291445869</v>
      </c>
      <c r="BR22" s="30">
        <f t="shared" si="161"/>
        <v>42270.934844911972</v>
      </c>
      <c r="BS22" s="30">
        <f t="shared" si="161"/>
        <v>147867.44488797075</v>
      </c>
      <c r="BT22" s="30">
        <f t="shared" si="161"/>
        <v>103012.65426553664</v>
      </c>
      <c r="BU22" s="30">
        <f t="shared" si="161"/>
        <v>77058.054105723946</v>
      </c>
      <c r="BV22" s="30">
        <f t="shared" si="161"/>
        <v>120162.7855279393</v>
      </c>
      <c r="BW22" s="30">
        <f t="shared" si="161"/>
        <v>116831.1847980771</v>
      </c>
      <c r="BX22" s="30">
        <f t="shared" si="161"/>
        <v>62421.434108462694</v>
      </c>
      <c r="BY22" s="30">
        <f t="shared" si="161"/>
        <v>149866.85897337322</v>
      </c>
      <c r="BZ22" s="30">
        <f t="shared" si="161"/>
        <v>131204.1696310351</v>
      </c>
      <c r="CA22" s="30">
        <f t="shared" si="161"/>
        <v>116347.48039153015</v>
      </c>
      <c r="CB22" s="30">
        <f t="shared" si="161"/>
        <v>102702.62272907511</v>
      </c>
      <c r="CC22" s="30">
        <f t="shared" si="161"/>
        <v>19602.348527501192</v>
      </c>
      <c r="CD22" s="30">
        <f t="shared" si="161"/>
        <v>6890.78354517962</v>
      </c>
      <c r="CE22" s="30">
        <f t="shared" si="161"/>
        <v>97718.695450880026</v>
      </c>
      <c r="CF22" s="30">
        <f t="shared" si="161"/>
        <v>19442.280584213535</v>
      </c>
      <c r="CG22" s="30">
        <f t="shared" si="161"/>
        <v>81197.932120649421</v>
      </c>
      <c r="CH22" s="30">
        <f t="shared" si="161"/>
        <v>77935.971601296755</v>
      </c>
      <c r="CI22" s="30">
        <f t="shared" si="161"/>
        <v>104029.52975267981</v>
      </c>
      <c r="CJ22" s="30">
        <f t="shared" si="161"/>
        <v>122040.81512610016</v>
      </c>
      <c r="CK22" s="30">
        <f t="shared" si="161"/>
        <v>128887.47634400077</v>
      </c>
      <c r="CL22" s="30">
        <f t="shared" si="161"/>
        <v>145447.72197248391</v>
      </c>
      <c r="CM22" s="30">
        <f t="shared" si="161"/>
        <v>99263.935413172352</v>
      </c>
      <c r="CN22" s="30">
        <f t="shared" si="161"/>
        <v>122358.35645394973</v>
      </c>
      <c r="CO22" s="30">
        <f t="shared" si="161"/>
        <v>161188.69426624244</v>
      </c>
      <c r="CP22" s="30">
        <f t="shared" si="161"/>
        <v>107085.53515477352</v>
      </c>
      <c r="CQ22" s="30">
        <f t="shared" si="161"/>
        <v>158617.85470176794</v>
      </c>
      <c r="CR22" s="30">
        <f t="shared" si="161"/>
        <v>178993.2699678205</v>
      </c>
      <c r="CS22" s="30">
        <f t="shared" si="161"/>
        <v>203484.84238661863</v>
      </c>
      <c r="CT22" s="30">
        <f t="shared" si="161"/>
        <v>258887.35489467878</v>
      </c>
      <c r="CU22" s="30">
        <f t="shared" si="161"/>
        <v>175929.16441553697</v>
      </c>
      <c r="CV22" s="30">
        <f t="shared" si="161"/>
        <v>183633.26547115491</v>
      </c>
      <c r="CW22" s="30">
        <f t="shared" si="161"/>
        <v>265530.28344019275</v>
      </c>
      <c r="CX22" s="30">
        <f t="shared" si="161"/>
        <v>235562.99714546127</v>
      </c>
      <c r="CY22" s="30">
        <f t="shared" si="161"/>
        <v>273546.09955182322</v>
      </c>
      <c r="CZ22" s="30">
        <f t="shared" si="161"/>
        <v>201985.54167520427</v>
      </c>
      <c r="DA22" s="30">
        <f t="shared" si="161"/>
        <v>229212.41756358225</v>
      </c>
      <c r="DB22" s="30">
        <f t="shared" si="161"/>
        <v>240420.06414141576</v>
      </c>
      <c r="DC22" s="30">
        <f t="shared" si="161"/>
        <v>342794.52749934094</v>
      </c>
      <c r="DD22" s="30">
        <f t="shared" si="161"/>
        <v>431734.82501254464</v>
      </c>
      <c r="DE22" s="30">
        <f t="shared" si="161"/>
        <v>394144.30819026701</v>
      </c>
      <c r="DF22" s="30">
        <f t="shared" si="161"/>
        <v>338810.45559690386</v>
      </c>
      <c r="DG22" s="30">
        <f t="shared" si="161"/>
        <v>259156.99612703238</v>
      </c>
      <c r="DH22" s="30">
        <f t="shared" si="161"/>
        <v>210997.50981281584</v>
      </c>
      <c r="DI22" s="30">
        <f t="shared" si="161"/>
        <v>151194.3221683774</v>
      </c>
      <c r="DJ22" s="30">
        <f t="shared" si="161"/>
        <v>189813.17072875935</v>
      </c>
      <c r="DK22" s="30">
        <f t="shared" si="161"/>
        <v>237404.52959984611</v>
      </c>
      <c r="DL22" s="30">
        <f t="shared" si="161"/>
        <v>186120.87973584852</v>
      </c>
      <c r="DM22" s="30">
        <f t="shared" si="161"/>
        <v>213333.70501082932</v>
      </c>
      <c r="DN22" s="30">
        <f t="shared" si="161"/>
        <v>168342.58784026245</v>
      </c>
      <c r="DO22" s="30">
        <f t="shared" si="161"/>
        <v>209503.50826628599</v>
      </c>
      <c r="DP22" s="30">
        <f t="shared" si="161"/>
        <v>275086.22174049832</v>
      </c>
      <c r="DQ22" s="30">
        <f t="shared" si="161"/>
        <v>209155.2037357568</v>
      </c>
      <c r="DR22" s="30">
        <f t="shared" si="161"/>
        <v>355807.5679142978</v>
      </c>
      <c r="DS22" s="30">
        <f t="shared" si="161"/>
        <v>319613.53108230629</v>
      </c>
      <c r="DT22" s="30">
        <f t="shared" si="161"/>
        <v>461452.59958886285</v>
      </c>
      <c r="DU22" s="30">
        <f t="shared" si="161"/>
        <v>270234.18973658083</v>
      </c>
      <c r="DV22" s="30">
        <f t="shared" si="161"/>
        <v>423490.63513391331</v>
      </c>
      <c r="DW22" s="30">
        <f t="shared" si="161"/>
        <v>356126.5229838579</v>
      </c>
      <c r="DX22" s="30">
        <f t="shared" ref="DX22:ED22" si="162">DX27+DX32</f>
        <v>341204.86242572812</v>
      </c>
      <c r="DY22" s="30">
        <f t="shared" si="162"/>
        <v>283167.39963035285</v>
      </c>
      <c r="DZ22" s="30">
        <f t="shared" si="162"/>
        <v>307457.19706480787</v>
      </c>
      <c r="EA22" s="30">
        <f t="shared" si="162"/>
        <v>395538.10166104662</v>
      </c>
      <c r="EB22" s="30">
        <f t="shared" si="162"/>
        <v>222095.69209625048</v>
      </c>
      <c r="EC22" s="30">
        <f t="shared" si="162"/>
        <v>323921.46401183278</v>
      </c>
      <c r="ED22" s="30">
        <f t="shared" si="162"/>
        <v>370567.17898138385</v>
      </c>
      <c r="EE22" s="30">
        <f t="shared" ref="EE22:FF22" si="163">EE27+EE32</f>
        <v>495118.1859775472</v>
      </c>
      <c r="EF22" s="30">
        <f t="shared" si="163"/>
        <v>510828.27694164217</v>
      </c>
      <c r="EG22" s="30">
        <f t="shared" si="163"/>
        <v>259297.80155786959</v>
      </c>
      <c r="EH22" s="30">
        <f t="shared" si="163"/>
        <v>236188.5401289413</v>
      </c>
      <c r="EI22" s="30">
        <f t="shared" si="163"/>
        <v>378995.58297039772</v>
      </c>
      <c r="EJ22" s="30">
        <f t="shared" si="163"/>
        <v>238523.70725728659</v>
      </c>
      <c r="EK22" s="30">
        <f t="shared" si="163"/>
        <v>342952.97707680397</v>
      </c>
      <c r="EL22" s="30">
        <f t="shared" si="163"/>
        <v>396881.2309110791</v>
      </c>
      <c r="EM22" s="141">
        <f t="shared" si="163"/>
        <v>238915.48060209642</v>
      </c>
      <c r="EN22" s="141">
        <f t="shared" si="163"/>
        <v>466525.83783990308</v>
      </c>
      <c r="EO22" s="141">
        <f t="shared" si="163"/>
        <v>431676.0410530885</v>
      </c>
      <c r="EP22" s="141">
        <f t="shared" si="163"/>
        <v>614168.21831011993</v>
      </c>
      <c r="EQ22" s="141">
        <f t="shared" si="163"/>
        <v>619363.76419163775</v>
      </c>
      <c r="ER22" s="141">
        <f t="shared" si="163"/>
        <v>399942.82529667218</v>
      </c>
      <c r="ES22" s="141">
        <f t="shared" si="163"/>
        <v>605882.36069032829</v>
      </c>
      <c r="ET22" s="141">
        <f t="shared" si="163"/>
        <v>463740.69801588973</v>
      </c>
      <c r="EU22" s="141">
        <f t="shared" si="163"/>
        <v>362882.49587669829</v>
      </c>
      <c r="EV22" s="141">
        <f t="shared" si="163"/>
        <v>301373.64412977925</v>
      </c>
      <c r="EW22" s="141">
        <f t="shared" si="163"/>
        <v>314123.14377456403</v>
      </c>
      <c r="EX22" s="141">
        <f t="shared" si="163"/>
        <v>230350.32175836398</v>
      </c>
      <c r="EY22" s="141">
        <f t="shared" si="163"/>
        <v>328619.89522919129</v>
      </c>
      <c r="EZ22" s="141">
        <f t="shared" si="163"/>
        <v>425957.40983286331</v>
      </c>
      <c r="FA22" s="141">
        <f t="shared" si="163"/>
        <v>353130.22602138133</v>
      </c>
      <c r="FB22" s="141">
        <f t="shared" si="163"/>
        <v>323663.27538745711</v>
      </c>
      <c r="FC22" s="141">
        <f t="shared" si="163"/>
        <v>199213.12518997863</v>
      </c>
      <c r="FD22" s="141">
        <f t="shared" si="163"/>
        <v>187213.31529702945</v>
      </c>
      <c r="FE22" s="141">
        <f t="shared" si="163"/>
        <v>323449.64090105827</v>
      </c>
      <c r="FF22" s="141">
        <f t="shared" si="163"/>
        <v>231327.53704271372</v>
      </c>
      <c r="FG22" s="141">
        <f t="shared" ref="FG22:FH22" si="164">FG27+FG32</f>
        <v>311504.59948734601</v>
      </c>
      <c r="FH22" s="141">
        <f t="shared" si="164"/>
        <v>268064.51225571212</v>
      </c>
      <c r="FI22" s="141">
        <f t="shared" ref="FI22:FJ22" si="165">FI27+FI32</f>
        <v>419459.67699801014</v>
      </c>
      <c r="FJ22" s="141">
        <f t="shared" si="165"/>
        <v>401553.53519049316</v>
      </c>
      <c r="FK22" s="30">
        <f t="shared" ref="FK22" si="166">FK27+FK32</f>
        <v>169759.80193125084</v>
      </c>
      <c r="FL22" s="30">
        <f t="shared" ref="FL22:FN22" si="167">FL27+FL32</f>
        <v>143143.36875712196</v>
      </c>
      <c r="FM22" s="30">
        <f t="shared" si="167"/>
        <v>327844.3252868217</v>
      </c>
      <c r="FN22" s="30">
        <f t="shared" si="167"/>
        <v>350602.52409899398</v>
      </c>
      <c r="FO22" s="30">
        <f t="shared" ref="FO22:FP22" si="168">FO27+FO32</f>
        <v>176430.13705688901</v>
      </c>
      <c r="FP22" s="30">
        <f t="shared" si="168"/>
        <v>121598.55706021725</v>
      </c>
      <c r="FQ22" s="30">
        <f t="shared" ref="FQ22:FR22" si="169">FQ27+FQ32</f>
        <v>139986.04443895945</v>
      </c>
      <c r="FR22" s="30">
        <f t="shared" si="169"/>
        <v>254227.83446362568</v>
      </c>
      <c r="FS22" s="30">
        <f t="shared" ref="FS22:FT22" si="170">FS27+FS32</f>
        <v>194045.38186545123</v>
      </c>
      <c r="FT22" s="30">
        <f t="shared" si="170"/>
        <v>378904.18348312168</v>
      </c>
      <c r="FU22" s="30">
        <f t="shared" ref="FU22:FV22" si="171">FU27+FU32</f>
        <v>296279.89652495016</v>
      </c>
      <c r="FV22" s="30">
        <f t="shared" si="171"/>
        <v>217290.65107539855</v>
      </c>
      <c r="FW22" s="30">
        <f t="shared" ref="FW22:FX22" si="172">FW27+FW32</f>
        <v>233230.58717489836</v>
      </c>
      <c r="FX22" s="30">
        <f t="shared" si="172"/>
        <v>315305.98600785772</v>
      </c>
      <c r="FY22" s="254">
        <f t="shared" ref="FY22:GA22" si="173">FY27+FY32</f>
        <v>460047.65763133357</v>
      </c>
      <c r="FZ22" s="31">
        <f t="shared" ref="FZ22" si="174">FZ27+FZ32</f>
        <v>241587.2443076825</v>
      </c>
      <c r="GA22" s="31">
        <f t="shared" si="173"/>
        <v>-16862.775546043296</v>
      </c>
      <c r="GB22" s="31">
        <f t="shared" ref="GB22" si="175">GB27+GB32</f>
        <v>336649.58427504206</v>
      </c>
      <c r="GC22" s="31">
        <f t="shared" ref="GC22:GE22" si="176">GC27+GC32</f>
        <v>369974.35988890252</v>
      </c>
      <c r="GD22" s="31">
        <f t="shared" ref="GD22" si="177">GD27+GD32</f>
        <v>352718.57515800872</v>
      </c>
      <c r="GE22" s="31">
        <f t="shared" si="176"/>
        <v>255578.17611015064</v>
      </c>
      <c r="GF22" s="31">
        <f t="shared" ref="GF22" si="178">GF27+GF32</f>
        <v>212255.31007861951</v>
      </c>
      <c r="GG22" s="31">
        <f t="shared" ref="GG22:GH22" si="179">GG27+GG32</f>
        <v>267112.29686097649</v>
      </c>
      <c r="GH22" s="31">
        <f t="shared" si="179"/>
        <v>487414.61171329138</v>
      </c>
      <c r="GI22" s="31">
        <f t="shared" ref="GI22:GJ22" si="180">GI27+GI32</f>
        <v>421853.52493708895</v>
      </c>
      <c r="GJ22" s="31">
        <f t="shared" si="180"/>
        <v>703878.22440289881</v>
      </c>
      <c r="GK22" s="31">
        <f t="shared" ref="GK22:GL22" si="181">GK27+GK32</f>
        <v>652416.0208132863</v>
      </c>
      <c r="GL22" s="31">
        <f t="shared" si="181"/>
        <v>631004.49444615224</v>
      </c>
    </row>
    <row r="23" spans="1:194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182">O28+O33</f>
        <v>0</v>
      </c>
      <c r="P23" s="32">
        <f t="shared" si="182"/>
        <v>0</v>
      </c>
      <c r="Q23" s="32">
        <f t="shared" si="182"/>
        <v>0</v>
      </c>
      <c r="R23" s="32">
        <f t="shared" si="182"/>
        <v>0</v>
      </c>
      <c r="S23" s="32">
        <f t="shared" si="182"/>
        <v>0</v>
      </c>
      <c r="T23" s="32">
        <f t="shared" si="182"/>
        <v>0</v>
      </c>
      <c r="U23" s="32">
        <f t="shared" si="182"/>
        <v>0</v>
      </c>
      <c r="V23" s="32">
        <f t="shared" si="182"/>
        <v>0</v>
      </c>
      <c r="W23" s="32">
        <f t="shared" si="182"/>
        <v>0</v>
      </c>
      <c r="X23" s="32">
        <f t="shared" si="182"/>
        <v>0</v>
      </c>
      <c r="Y23" s="32">
        <f t="shared" si="182"/>
        <v>0</v>
      </c>
      <c r="Z23" s="32">
        <f t="shared" si="182"/>
        <v>0</v>
      </c>
      <c r="AA23" s="32">
        <f t="shared" si="182"/>
        <v>0</v>
      </c>
      <c r="AB23" s="32">
        <f t="shared" si="182"/>
        <v>0</v>
      </c>
      <c r="AC23" s="32">
        <f t="shared" si="182"/>
        <v>0</v>
      </c>
      <c r="AD23" s="32">
        <f t="shared" si="182"/>
        <v>0</v>
      </c>
      <c r="AE23" s="32">
        <f t="shared" si="182"/>
        <v>0</v>
      </c>
      <c r="AF23" s="32">
        <f t="shared" si="182"/>
        <v>0</v>
      </c>
      <c r="AG23" s="32">
        <f t="shared" si="182"/>
        <v>0</v>
      </c>
      <c r="AH23" s="32">
        <f t="shared" si="182"/>
        <v>0</v>
      </c>
      <c r="AI23" s="32">
        <f t="shared" si="182"/>
        <v>0</v>
      </c>
      <c r="AJ23" s="32">
        <f t="shared" si="182"/>
        <v>0</v>
      </c>
      <c r="AK23" s="32">
        <f t="shared" si="182"/>
        <v>0</v>
      </c>
      <c r="AL23" s="32">
        <f t="shared" si="182"/>
        <v>0</v>
      </c>
      <c r="AM23" s="32">
        <f t="shared" si="182"/>
        <v>0</v>
      </c>
      <c r="AN23" s="32">
        <f t="shared" si="182"/>
        <v>0</v>
      </c>
      <c r="AO23" s="32">
        <f t="shared" si="182"/>
        <v>0</v>
      </c>
      <c r="AP23" s="32">
        <f t="shared" si="182"/>
        <v>0</v>
      </c>
      <c r="AQ23" s="32">
        <f t="shared" si="182"/>
        <v>0</v>
      </c>
      <c r="AR23" s="32">
        <f t="shared" si="182"/>
        <v>0</v>
      </c>
      <c r="AS23" s="32">
        <f t="shared" si="182"/>
        <v>0</v>
      </c>
      <c r="AT23" s="32">
        <f t="shared" si="182"/>
        <v>0</v>
      </c>
      <c r="AU23" s="32">
        <f t="shared" si="182"/>
        <v>0</v>
      </c>
      <c r="AV23" s="32">
        <f t="shared" si="182"/>
        <v>0</v>
      </c>
      <c r="AW23" s="32">
        <f t="shared" si="182"/>
        <v>0</v>
      </c>
      <c r="AX23" s="32">
        <f t="shared" si="182"/>
        <v>0</v>
      </c>
      <c r="AY23" s="32">
        <f t="shared" si="182"/>
        <v>0</v>
      </c>
      <c r="AZ23" s="32">
        <f t="shared" si="182"/>
        <v>0</v>
      </c>
      <c r="BA23" s="32">
        <f t="shared" si="182"/>
        <v>0</v>
      </c>
      <c r="BB23" s="32">
        <f t="shared" si="182"/>
        <v>0</v>
      </c>
      <c r="BC23" s="32">
        <f t="shared" si="182"/>
        <v>0</v>
      </c>
      <c r="BD23" s="32">
        <f t="shared" si="182"/>
        <v>0</v>
      </c>
      <c r="BE23" s="32">
        <f t="shared" si="182"/>
        <v>0</v>
      </c>
      <c r="BF23" s="32">
        <f t="shared" si="182"/>
        <v>0</v>
      </c>
      <c r="BG23" s="32">
        <f t="shared" si="182"/>
        <v>0</v>
      </c>
      <c r="BH23" s="32">
        <f t="shared" si="182"/>
        <v>0</v>
      </c>
      <c r="BI23" s="32">
        <f t="shared" si="182"/>
        <v>0</v>
      </c>
      <c r="BJ23" s="32">
        <f t="shared" si="182"/>
        <v>0</v>
      </c>
      <c r="BK23" s="32">
        <f t="shared" si="182"/>
        <v>0</v>
      </c>
      <c r="BL23" s="32">
        <f t="shared" si="182"/>
        <v>0</v>
      </c>
      <c r="BM23" s="32">
        <f t="shared" si="182"/>
        <v>0</v>
      </c>
      <c r="BN23" s="32">
        <f t="shared" si="182"/>
        <v>0</v>
      </c>
      <c r="BO23" s="32">
        <f t="shared" si="182"/>
        <v>0</v>
      </c>
      <c r="BP23" s="32">
        <f t="shared" si="182"/>
        <v>0</v>
      </c>
      <c r="BQ23" s="32">
        <f t="shared" si="182"/>
        <v>0</v>
      </c>
      <c r="BR23" s="32">
        <f t="shared" si="182"/>
        <v>0</v>
      </c>
      <c r="BS23" s="32">
        <f t="shared" si="182"/>
        <v>0</v>
      </c>
      <c r="BT23" s="32">
        <f t="shared" si="182"/>
        <v>0</v>
      </c>
      <c r="BU23" s="32">
        <f t="shared" si="182"/>
        <v>0</v>
      </c>
      <c r="BV23" s="32">
        <f t="shared" si="182"/>
        <v>0</v>
      </c>
      <c r="BW23" s="32">
        <f t="shared" si="182"/>
        <v>0</v>
      </c>
      <c r="BX23" s="32">
        <f t="shared" si="182"/>
        <v>0</v>
      </c>
      <c r="BY23" s="32">
        <f t="shared" si="182"/>
        <v>0</v>
      </c>
      <c r="BZ23" s="32">
        <f t="shared" si="182"/>
        <v>0</v>
      </c>
      <c r="CA23" s="32">
        <f t="shared" ref="CA23:DF23" si="183">CA28+CA33</f>
        <v>0</v>
      </c>
      <c r="CB23" s="32">
        <f t="shared" si="183"/>
        <v>0</v>
      </c>
      <c r="CC23" s="32">
        <f t="shared" si="183"/>
        <v>0</v>
      </c>
      <c r="CD23" s="32">
        <f t="shared" si="183"/>
        <v>0</v>
      </c>
      <c r="CE23" s="32">
        <f t="shared" si="183"/>
        <v>0</v>
      </c>
      <c r="CF23" s="32">
        <f t="shared" si="183"/>
        <v>0</v>
      </c>
      <c r="CG23" s="32">
        <f t="shared" si="183"/>
        <v>0</v>
      </c>
      <c r="CH23" s="32">
        <f t="shared" si="183"/>
        <v>0</v>
      </c>
      <c r="CI23" s="32">
        <f t="shared" si="183"/>
        <v>0</v>
      </c>
      <c r="CJ23" s="32">
        <f t="shared" si="183"/>
        <v>0</v>
      </c>
      <c r="CK23" s="32">
        <f t="shared" si="183"/>
        <v>0</v>
      </c>
      <c r="CL23" s="32">
        <f t="shared" si="183"/>
        <v>0</v>
      </c>
      <c r="CM23" s="32">
        <f t="shared" si="183"/>
        <v>0</v>
      </c>
      <c r="CN23" s="32">
        <f t="shared" si="183"/>
        <v>0</v>
      </c>
      <c r="CO23" s="32">
        <f t="shared" si="183"/>
        <v>0</v>
      </c>
      <c r="CP23" s="32">
        <f t="shared" si="183"/>
        <v>0</v>
      </c>
      <c r="CQ23" s="32">
        <f t="shared" si="183"/>
        <v>0</v>
      </c>
      <c r="CR23" s="32">
        <f t="shared" si="183"/>
        <v>0</v>
      </c>
      <c r="CS23" s="32">
        <f t="shared" si="183"/>
        <v>0</v>
      </c>
      <c r="CT23" s="32">
        <f t="shared" si="183"/>
        <v>0</v>
      </c>
      <c r="CU23" s="32">
        <f t="shared" si="183"/>
        <v>0</v>
      </c>
      <c r="CV23" s="32">
        <f t="shared" si="183"/>
        <v>0</v>
      </c>
      <c r="CW23" s="32">
        <f t="shared" si="183"/>
        <v>0</v>
      </c>
      <c r="CX23" s="32">
        <f t="shared" si="183"/>
        <v>0</v>
      </c>
      <c r="CY23" s="32">
        <f t="shared" si="183"/>
        <v>0</v>
      </c>
      <c r="CZ23" s="32">
        <f t="shared" si="183"/>
        <v>0</v>
      </c>
      <c r="DA23" s="32">
        <f t="shared" si="183"/>
        <v>0</v>
      </c>
      <c r="DB23" s="32">
        <f t="shared" si="183"/>
        <v>0</v>
      </c>
      <c r="DC23" s="32">
        <f t="shared" si="183"/>
        <v>0</v>
      </c>
      <c r="DD23" s="32">
        <f t="shared" si="183"/>
        <v>0</v>
      </c>
      <c r="DE23" s="32">
        <f t="shared" si="183"/>
        <v>0</v>
      </c>
      <c r="DF23" s="32">
        <f t="shared" si="183"/>
        <v>0</v>
      </c>
      <c r="DG23" s="32">
        <f t="shared" ref="DG23:EN23" si="184">DG20-DG54</f>
        <v>0</v>
      </c>
      <c r="DH23" s="32">
        <f t="shared" si="184"/>
        <v>0</v>
      </c>
      <c r="DI23" s="32">
        <f t="shared" si="184"/>
        <v>0</v>
      </c>
      <c r="DJ23" s="32">
        <f t="shared" si="184"/>
        <v>0</v>
      </c>
      <c r="DK23" s="32">
        <f t="shared" si="184"/>
        <v>0</v>
      </c>
      <c r="DL23" s="32">
        <f t="shared" si="184"/>
        <v>0</v>
      </c>
      <c r="DM23" s="32">
        <f t="shared" si="184"/>
        <v>0</v>
      </c>
      <c r="DN23" s="32">
        <f t="shared" si="184"/>
        <v>0</v>
      </c>
      <c r="DO23" s="32">
        <f t="shared" si="184"/>
        <v>0</v>
      </c>
      <c r="DP23" s="32">
        <f t="shared" si="184"/>
        <v>0</v>
      </c>
      <c r="DQ23" s="32">
        <f t="shared" si="184"/>
        <v>0</v>
      </c>
      <c r="DR23" s="32">
        <f t="shared" si="184"/>
        <v>0</v>
      </c>
      <c r="DS23" s="32">
        <f t="shared" si="184"/>
        <v>0</v>
      </c>
      <c r="DT23" s="32">
        <f t="shared" si="184"/>
        <v>0</v>
      </c>
      <c r="DU23" s="32">
        <f t="shared" si="184"/>
        <v>0</v>
      </c>
      <c r="DV23" s="32">
        <f t="shared" si="184"/>
        <v>0</v>
      </c>
      <c r="DW23" s="32">
        <f t="shared" si="184"/>
        <v>0</v>
      </c>
      <c r="DX23" s="32">
        <f t="shared" si="184"/>
        <v>0</v>
      </c>
      <c r="DY23" s="32">
        <f t="shared" si="184"/>
        <v>0</v>
      </c>
      <c r="DZ23" s="32">
        <f t="shared" si="184"/>
        <v>0</v>
      </c>
      <c r="EA23" s="32">
        <f t="shared" si="184"/>
        <v>0</v>
      </c>
      <c r="EB23" s="32">
        <f t="shared" si="184"/>
        <v>0</v>
      </c>
      <c r="EC23" s="32">
        <f t="shared" si="184"/>
        <v>0</v>
      </c>
      <c r="ED23" s="32">
        <f t="shared" si="184"/>
        <v>0</v>
      </c>
      <c r="EE23" s="32">
        <f t="shared" si="184"/>
        <v>0</v>
      </c>
      <c r="EF23" s="32">
        <f t="shared" si="184"/>
        <v>0</v>
      </c>
      <c r="EG23" s="32">
        <f t="shared" si="184"/>
        <v>0</v>
      </c>
      <c r="EH23" s="32">
        <f t="shared" si="184"/>
        <v>0</v>
      </c>
      <c r="EI23" s="32">
        <f t="shared" si="184"/>
        <v>0</v>
      </c>
      <c r="EJ23" s="32">
        <f t="shared" si="184"/>
        <v>0</v>
      </c>
      <c r="EK23" s="32">
        <f t="shared" si="184"/>
        <v>0</v>
      </c>
      <c r="EL23" s="32">
        <f t="shared" si="184"/>
        <v>0</v>
      </c>
      <c r="EM23" s="142">
        <f t="shared" si="184"/>
        <v>0</v>
      </c>
      <c r="EN23" s="142">
        <f t="shared" si="184"/>
        <v>0</v>
      </c>
      <c r="EO23" s="142">
        <f t="shared" ref="EO23:FF23" si="185">EO20-EO54</f>
        <v>0</v>
      </c>
      <c r="EP23" s="142">
        <f t="shared" si="185"/>
        <v>0</v>
      </c>
      <c r="EQ23" s="142">
        <f t="shared" si="185"/>
        <v>0</v>
      </c>
      <c r="ER23" s="142">
        <f t="shared" si="185"/>
        <v>0</v>
      </c>
      <c r="ES23" s="142">
        <f t="shared" si="185"/>
        <v>0</v>
      </c>
      <c r="ET23" s="142">
        <f t="shared" si="185"/>
        <v>0</v>
      </c>
      <c r="EU23" s="142">
        <f t="shared" si="185"/>
        <v>0</v>
      </c>
      <c r="EV23" s="142">
        <f t="shared" si="185"/>
        <v>0</v>
      </c>
      <c r="EW23" s="142">
        <f t="shared" si="185"/>
        <v>0</v>
      </c>
      <c r="EX23" s="142">
        <f t="shared" si="185"/>
        <v>0</v>
      </c>
      <c r="EY23" s="142">
        <f t="shared" si="185"/>
        <v>0</v>
      </c>
      <c r="EZ23" s="142">
        <f t="shared" si="185"/>
        <v>0</v>
      </c>
      <c r="FA23" s="142">
        <f t="shared" si="185"/>
        <v>0</v>
      </c>
      <c r="FB23" s="142">
        <f t="shared" si="185"/>
        <v>0</v>
      </c>
      <c r="FC23" s="142">
        <f t="shared" si="185"/>
        <v>0</v>
      </c>
      <c r="FD23" s="142">
        <f t="shared" si="185"/>
        <v>0</v>
      </c>
      <c r="FE23" s="142">
        <f t="shared" si="185"/>
        <v>0</v>
      </c>
      <c r="FF23" s="142">
        <f t="shared" si="185"/>
        <v>0</v>
      </c>
      <c r="FG23" s="142">
        <f t="shared" ref="FG23:FH23" si="186">FG20-FG54</f>
        <v>0</v>
      </c>
      <c r="FH23" s="142">
        <f t="shared" si="186"/>
        <v>0</v>
      </c>
      <c r="FI23" s="142">
        <f t="shared" ref="FI23:FJ23" si="187">FI20-FI54</f>
        <v>0</v>
      </c>
      <c r="FJ23" s="142">
        <f t="shared" si="187"/>
        <v>0</v>
      </c>
      <c r="FK23" s="32">
        <f t="shared" ref="FK23" si="188">FK20-FK54</f>
        <v>0</v>
      </c>
      <c r="FL23" s="32">
        <f t="shared" ref="FL23:FP23" si="189">FL20-FL54</f>
        <v>0</v>
      </c>
      <c r="FM23" s="32">
        <f t="shared" si="189"/>
        <v>0</v>
      </c>
      <c r="FN23" s="32">
        <f t="shared" si="189"/>
        <v>0</v>
      </c>
      <c r="FO23" s="32">
        <f t="shared" si="189"/>
        <v>-24454.631787419552</v>
      </c>
      <c r="FP23" s="32">
        <f t="shared" si="189"/>
        <v>-24822.108569556614</v>
      </c>
      <c r="FQ23" s="32">
        <f t="shared" ref="FQ23:FR23" si="190">FQ20-FQ54</f>
        <v>-25190.965182761662</v>
      </c>
      <c r="FR23" s="32">
        <f t="shared" si="190"/>
        <v>-25423.825865357183</v>
      </c>
      <c r="FS23" s="32">
        <f t="shared" ref="FS23:FT23" si="191">FS20-FS54</f>
        <v>-25651.07919530943</v>
      </c>
      <c r="FT23" s="32">
        <f t="shared" si="191"/>
        <v>-25691.130196456332</v>
      </c>
      <c r="FU23" s="32">
        <f t="shared" ref="FU23:FV23" si="192">FU20-FU54</f>
        <v>-25705.124333291082</v>
      </c>
      <c r="FV23" s="32">
        <f t="shared" si="192"/>
        <v>-25338.342827391811</v>
      </c>
      <c r="FW23" s="32">
        <f t="shared" ref="FW23:FX23" si="193">FW20-FW54</f>
        <v>-24903.435788992327</v>
      </c>
      <c r="FX23" s="32">
        <f t="shared" si="193"/>
        <v>-114884.81955266185</v>
      </c>
      <c r="FY23" s="255">
        <f t="shared" ref="FY23:GB23" si="194">FY20-FY54</f>
        <v>-19085.026939890347</v>
      </c>
      <c r="FZ23" s="33">
        <f t="shared" si="194"/>
        <v>-61802.413014847087</v>
      </c>
      <c r="GA23" s="33">
        <f t="shared" si="194"/>
        <v>-304690.84154919256</v>
      </c>
      <c r="GB23" s="33">
        <f t="shared" si="194"/>
        <v>-49671.366215371294</v>
      </c>
      <c r="GC23" s="33">
        <f t="shared" ref="GC23:GD23" si="195">GC20-GC54</f>
        <v>-48907.54689415195</v>
      </c>
      <c r="GD23" s="33">
        <f t="shared" si="195"/>
        <v>-49665.498622223502</v>
      </c>
      <c r="GE23" s="33">
        <f t="shared" ref="GE23:GH23" si="196">GE20-GE54</f>
        <v>-44246.760491339024</v>
      </c>
      <c r="GF23" s="33">
        <f t="shared" si="196"/>
        <v>-38047.15320825018</v>
      </c>
      <c r="GG23" s="33">
        <f t="shared" si="196"/>
        <v>-44937.982288177358</v>
      </c>
      <c r="GH23" s="33">
        <f t="shared" si="196"/>
        <v>-56963.760475246469</v>
      </c>
      <c r="GI23" s="33">
        <f t="shared" ref="GI23:GK23" si="197">GI20-GI54</f>
        <v>-51688.335946081905</v>
      </c>
      <c r="GJ23" s="33">
        <f t="shared" si="197"/>
        <v>-74579.416433558799</v>
      </c>
      <c r="GK23" s="33">
        <f t="shared" si="197"/>
        <v>-76313.628458675463</v>
      </c>
      <c r="GL23" s="33">
        <f t="shared" ref="GL23" si="198">GL20-GL54</f>
        <v>2141739.6086077858</v>
      </c>
    </row>
    <row r="24" spans="1:194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261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</row>
    <row r="25" spans="1:194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57">
        <v>609122.97652477748</v>
      </c>
      <c r="EN25" s="157">
        <v>583305.78645774268</v>
      </c>
      <c r="EO25" s="157">
        <v>572088.90249858983</v>
      </c>
      <c r="EP25" s="176">
        <v>604049.69250017672</v>
      </c>
      <c r="EQ25" s="176">
        <v>600411.15205136046</v>
      </c>
      <c r="ER25" s="186">
        <v>564502.12073798268</v>
      </c>
      <c r="ES25" s="186">
        <v>637142.88257652463</v>
      </c>
      <c r="ET25" s="186">
        <v>613166.64549887495</v>
      </c>
      <c r="EU25" s="186">
        <v>588135.28941611003</v>
      </c>
      <c r="EV25" s="186">
        <v>582471.29830907087</v>
      </c>
      <c r="EW25" s="198">
        <v>586285.42236360011</v>
      </c>
      <c r="EX25" s="198">
        <v>570886.15355910966</v>
      </c>
      <c r="EY25" s="198">
        <v>516382.10662932234</v>
      </c>
      <c r="EZ25" s="198">
        <v>534326.00360956893</v>
      </c>
      <c r="FA25" s="211">
        <v>556459.23977022548</v>
      </c>
      <c r="FB25" s="211">
        <v>556783.27982378413</v>
      </c>
      <c r="FC25" s="221">
        <v>553808.48358274892</v>
      </c>
      <c r="FD25" s="221">
        <v>559961.33108797099</v>
      </c>
      <c r="FE25" s="233">
        <v>568705.21185212408</v>
      </c>
      <c r="FF25" s="233">
        <v>555512.40765809466</v>
      </c>
      <c r="FG25" s="233">
        <v>511374.3109260468</v>
      </c>
      <c r="FH25" s="233">
        <v>538448.23072539922</v>
      </c>
      <c r="FI25" s="233">
        <v>551190.42291939899</v>
      </c>
      <c r="FJ25" s="233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534333.47889082215</v>
      </c>
      <c r="FP25" s="36">
        <v>532450.44229894923</v>
      </c>
      <c r="FQ25" s="36">
        <v>530533.36110086634</v>
      </c>
      <c r="FR25" s="36">
        <v>529872.06823006156</v>
      </c>
      <c r="FS25" s="36">
        <v>529134.94811597827</v>
      </c>
      <c r="FT25" s="36">
        <v>529059.65687693609</v>
      </c>
      <c r="FU25" s="36">
        <v>528970.69008283259</v>
      </c>
      <c r="FV25" s="36">
        <v>531647.63807857665</v>
      </c>
      <c r="FW25" s="36">
        <v>535085.53870632197</v>
      </c>
      <c r="FX25" s="36">
        <v>539508.75373942603</v>
      </c>
      <c r="FY25" s="257">
        <v>538717.7561502523</v>
      </c>
      <c r="FZ25" s="37">
        <v>536461.64476489602</v>
      </c>
      <c r="GA25" s="37">
        <v>534086.13881601009</v>
      </c>
      <c r="GB25" s="37">
        <v>532216.42408464174</v>
      </c>
      <c r="GC25" s="37">
        <v>530312.79057603132</v>
      </c>
      <c r="GD25" s="37">
        <v>529658.44448274747</v>
      </c>
      <c r="GE25" s="37">
        <v>528928.36172099202</v>
      </c>
      <c r="GF25" s="37">
        <v>528854.15724315331</v>
      </c>
      <c r="GG25" s="37">
        <v>528765.74626817787</v>
      </c>
      <c r="GH25" s="37">
        <v>531427.15641188715</v>
      </c>
      <c r="GI25" s="37">
        <v>534845.89200068964</v>
      </c>
      <c r="GJ25" s="37">
        <v>539246.16966846248</v>
      </c>
      <c r="GK25" s="37">
        <v>538456.28584720183</v>
      </c>
      <c r="GL25" s="37">
        <v>536205.66159354919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199">O25-C25</f>
        <v>-31615.157313860836</v>
      </c>
      <c r="P26" s="36">
        <f t="shared" si="199"/>
        <v>19074.841173422406</v>
      </c>
      <c r="Q26" s="36">
        <f t="shared" si="199"/>
        <v>44856.162478842773</v>
      </c>
      <c r="R26" s="36">
        <f t="shared" si="199"/>
        <v>54629.276598310331</v>
      </c>
      <c r="S26" s="36">
        <f t="shared" si="199"/>
        <v>66617.699703033897</v>
      </c>
      <c r="T26" s="36">
        <f t="shared" si="199"/>
        <v>103229.58217449061</v>
      </c>
      <c r="U26" s="36">
        <f t="shared" si="199"/>
        <v>41023.295495226863</v>
      </c>
      <c r="V26" s="36">
        <f t="shared" si="199"/>
        <v>45168.979319241364</v>
      </c>
      <c r="W26" s="36">
        <f t="shared" si="199"/>
        <v>47209.720991615963</v>
      </c>
      <c r="X26" s="36">
        <f t="shared" si="199"/>
        <v>52464.168004817795</v>
      </c>
      <c r="Y26" s="36">
        <f t="shared" si="199"/>
        <v>-22749.5009330553</v>
      </c>
      <c r="Z26" s="36">
        <f t="shared" si="199"/>
        <v>-11551.780739169801</v>
      </c>
      <c r="AA26" s="36">
        <f t="shared" si="199"/>
        <v>83371.691879175603</v>
      </c>
      <c r="AB26" s="36">
        <f t="shared" si="199"/>
        <v>-45232.601492711692</v>
      </c>
      <c r="AC26" s="36">
        <f t="shared" si="199"/>
        <v>-44241.007123177056</v>
      </c>
      <c r="AD26" s="36">
        <f t="shared" si="199"/>
        <v>-9059.6632413394982</v>
      </c>
      <c r="AE26" s="36">
        <f t="shared" si="199"/>
        <v>-44810.46617083461</v>
      </c>
      <c r="AF26" s="36">
        <f t="shared" si="199"/>
        <v>9708.7401802955428</v>
      </c>
      <c r="AG26" s="36">
        <f t="shared" si="199"/>
        <v>77478.265831013792</v>
      </c>
      <c r="AH26" s="36">
        <f t="shared" si="199"/>
        <v>60181.138355761883</v>
      </c>
      <c r="AI26" s="36">
        <f t="shared" si="199"/>
        <v>118170.44213632308</v>
      </c>
      <c r="AJ26" s="36">
        <f t="shared" si="199"/>
        <v>54762.871168085607</v>
      </c>
      <c r="AK26" s="36">
        <f t="shared" si="199"/>
        <v>76222.075785679626</v>
      </c>
      <c r="AL26" s="36">
        <f t="shared" si="199"/>
        <v>54230.688984315959</v>
      </c>
      <c r="AM26" s="36">
        <f t="shared" si="199"/>
        <v>-121189.07085495809</v>
      </c>
      <c r="AN26" s="36">
        <f t="shared" si="199"/>
        <v>-35122.955819587107</v>
      </c>
      <c r="AO26" s="36">
        <f t="shared" si="199"/>
        <v>-13641.055070258677</v>
      </c>
      <c r="AP26" s="36">
        <f t="shared" si="199"/>
        <v>11367.447737606009</v>
      </c>
      <c r="AQ26" s="36">
        <f t="shared" si="199"/>
        <v>-76407.805659195117</v>
      </c>
      <c r="AR26" s="36">
        <f t="shared" si="199"/>
        <v>12090.523741727695</v>
      </c>
      <c r="AS26" s="36">
        <f t="shared" si="199"/>
        <v>-42775.544934689649</v>
      </c>
      <c r="AT26" s="36">
        <f t="shared" si="199"/>
        <v>-81092.378839250421</v>
      </c>
      <c r="AU26" s="36">
        <f t="shared" ref="AU26:BZ26" si="200">AU25-AI25</f>
        <v>-300150.25174764346</v>
      </c>
      <c r="AV26" s="36">
        <f t="shared" si="200"/>
        <v>-188656.24948815338</v>
      </c>
      <c r="AW26" s="36">
        <f t="shared" si="200"/>
        <v>-260674.91810816934</v>
      </c>
      <c r="AX26" s="36">
        <f t="shared" si="200"/>
        <v>-318704.49379751657</v>
      </c>
      <c r="AY26" s="36">
        <f t="shared" si="200"/>
        <v>-143668.83308346884</v>
      </c>
      <c r="AZ26" s="36">
        <f t="shared" si="200"/>
        <v>-84398.054148925759</v>
      </c>
      <c r="BA26" s="36">
        <f t="shared" si="200"/>
        <v>-85983.904506081541</v>
      </c>
      <c r="BB26" s="36">
        <f t="shared" si="200"/>
        <v>-125870.66883537528</v>
      </c>
      <c r="BC26" s="36">
        <f t="shared" si="200"/>
        <v>-37839.492798365187</v>
      </c>
      <c r="BD26" s="36">
        <f t="shared" si="200"/>
        <v>-71317.682804755634</v>
      </c>
      <c r="BE26" s="36">
        <f t="shared" si="200"/>
        <v>-19570.228246639017</v>
      </c>
      <c r="BF26" s="36">
        <f t="shared" si="200"/>
        <v>31205.181408467586</v>
      </c>
      <c r="BG26" s="36">
        <f t="shared" si="200"/>
        <v>178501.60532190767</v>
      </c>
      <c r="BH26" s="36">
        <f t="shared" si="200"/>
        <v>86588.978501470992</v>
      </c>
      <c r="BI26" s="36">
        <f t="shared" si="200"/>
        <v>122104.80220912118</v>
      </c>
      <c r="BJ26" s="36">
        <f t="shared" si="200"/>
        <v>183627.00632470474</v>
      </c>
      <c r="BK26" s="36">
        <f t="shared" si="200"/>
        <v>165712.02129660122</v>
      </c>
      <c r="BL26" s="36">
        <f t="shared" si="200"/>
        <v>123114.38692917133</v>
      </c>
      <c r="BM26" s="36">
        <f t="shared" si="200"/>
        <v>52633.030143444659</v>
      </c>
      <c r="BN26" s="36">
        <f t="shared" si="200"/>
        <v>73354.933498436993</v>
      </c>
      <c r="BO26" s="36">
        <f t="shared" si="200"/>
        <v>45571.143306193</v>
      </c>
      <c r="BP26" s="36">
        <f t="shared" si="200"/>
        <v>13019.094687895034</v>
      </c>
      <c r="BQ26" s="36">
        <f t="shared" si="200"/>
        <v>-5966.7520012349123</v>
      </c>
      <c r="BR26" s="36">
        <f t="shared" si="200"/>
        <v>-18434.356765110046</v>
      </c>
      <c r="BS26" s="36">
        <f t="shared" si="200"/>
        <v>57459.523959511658</v>
      </c>
      <c r="BT26" s="36">
        <f t="shared" si="200"/>
        <v>46963.045540667023</v>
      </c>
      <c r="BU26" s="36">
        <f t="shared" si="200"/>
        <v>44106.899742334499</v>
      </c>
      <c r="BV26" s="36">
        <f t="shared" si="200"/>
        <v>62798.731494341395</v>
      </c>
      <c r="BW26" s="36">
        <f t="shared" si="200"/>
        <v>60373.834996380378</v>
      </c>
      <c r="BX26" s="36">
        <f t="shared" si="200"/>
        <v>28099.927661153837</v>
      </c>
      <c r="BY26" s="36">
        <f t="shared" si="200"/>
        <v>92552.17520855373</v>
      </c>
      <c r="BZ26" s="36">
        <f t="shared" si="200"/>
        <v>31600.9110200695</v>
      </c>
      <c r="CA26" s="36">
        <f t="shared" ref="CA26:DF26" si="201">CA25-BO25</f>
        <v>54629.154342794674</v>
      </c>
      <c r="CB26" s="36">
        <f t="shared" si="201"/>
        <v>52726.665795528912</v>
      </c>
      <c r="CC26" s="36">
        <f t="shared" si="201"/>
        <v>-11370.77392230602</v>
      </c>
      <c r="CD26" s="36">
        <f t="shared" si="201"/>
        <v>-31155.083765200689</v>
      </c>
      <c r="CE26" s="36">
        <f t="shared" si="201"/>
        <v>-35250.541304747807</v>
      </c>
      <c r="CF26" s="36">
        <f t="shared" si="201"/>
        <v>12383.221322119003</v>
      </c>
      <c r="CG26" s="36">
        <f t="shared" si="201"/>
        <v>21808.416420774302</v>
      </c>
      <c r="CH26" s="36">
        <f t="shared" si="201"/>
        <v>-3882.2673442751402</v>
      </c>
      <c r="CI26" s="36">
        <f t="shared" si="201"/>
        <v>-15481.726198651246</v>
      </c>
      <c r="CJ26" s="36">
        <f t="shared" si="201"/>
        <v>19611.521643457585</v>
      </c>
      <c r="CK26" s="36">
        <f t="shared" si="201"/>
        <v>4652.2070366075495</v>
      </c>
      <c r="CL26" s="36">
        <f t="shared" si="201"/>
        <v>21088.811043994967</v>
      </c>
      <c r="CM26" s="36">
        <f t="shared" si="201"/>
        <v>-5596.9738581102574</v>
      </c>
      <c r="CN26" s="36">
        <f t="shared" si="201"/>
        <v>3287.8687116795918</v>
      </c>
      <c r="CO26" s="36">
        <f t="shared" si="201"/>
        <v>89784.048761389568</v>
      </c>
      <c r="CP26" s="36">
        <f t="shared" si="201"/>
        <v>64942.10330143082</v>
      </c>
      <c r="CQ26" s="36">
        <f t="shared" si="201"/>
        <v>68205.314923958154</v>
      </c>
      <c r="CR26" s="36">
        <f t="shared" si="201"/>
        <v>41675.491824702825</v>
      </c>
      <c r="CS26" s="36">
        <f t="shared" si="201"/>
        <v>26600.365475917235</v>
      </c>
      <c r="CT26" s="36">
        <f t="shared" si="201"/>
        <v>109900.80029666389</v>
      </c>
      <c r="CU26" s="36">
        <f t="shared" si="201"/>
        <v>78242.428281134693</v>
      </c>
      <c r="CV26" s="36">
        <f t="shared" si="201"/>
        <v>52303.415598108782</v>
      </c>
      <c r="CW26" s="36">
        <f t="shared" si="201"/>
        <v>38691.749271548353</v>
      </c>
      <c r="CX26" s="36">
        <f t="shared" si="201"/>
        <v>34610.228732590447</v>
      </c>
      <c r="CY26" s="36">
        <f t="shared" si="201"/>
        <v>35353.369205314317</v>
      </c>
      <c r="CZ26" s="36">
        <f t="shared" si="201"/>
        <v>3181.8125810029451</v>
      </c>
      <c r="DA26" s="36">
        <f t="shared" si="201"/>
        <v>-5246.4493520014221</v>
      </c>
      <c r="DB26" s="36">
        <f t="shared" si="201"/>
        <v>20414.718828903278</v>
      </c>
      <c r="DC26" s="36">
        <f t="shared" si="201"/>
        <v>23743.136361503508</v>
      </c>
      <c r="DD26" s="36">
        <f t="shared" si="201"/>
        <v>64087.291294562863</v>
      </c>
      <c r="DE26" s="36">
        <f t="shared" si="201"/>
        <v>36121.912284977268</v>
      </c>
      <c r="DF26" s="36">
        <f t="shared" si="201"/>
        <v>-77806.363257830031</v>
      </c>
      <c r="DG26" s="36">
        <f t="shared" ref="DG26:ED26" si="202">DG25-CU25</f>
        <v>-65581.784520428046</v>
      </c>
      <c r="DH26" s="36">
        <f t="shared" si="202"/>
        <v>-85174.984102041577</v>
      </c>
      <c r="DI26" s="36">
        <f t="shared" si="202"/>
        <v>-100936.58726035547</v>
      </c>
      <c r="DJ26" s="36">
        <f t="shared" si="202"/>
        <v>-98859.64999142522</v>
      </c>
      <c r="DK26" s="36">
        <f t="shared" si="202"/>
        <v>-94653.613783379551</v>
      </c>
      <c r="DL26" s="36">
        <f t="shared" si="202"/>
        <v>-69311.776811752236</v>
      </c>
      <c r="DM26" s="36">
        <f t="shared" si="202"/>
        <v>-105204.35640813701</v>
      </c>
      <c r="DN26" s="36">
        <f t="shared" si="202"/>
        <v>-94418.447570422781</v>
      </c>
      <c r="DO26" s="36">
        <f t="shared" si="202"/>
        <v>-112605.87804729491</v>
      </c>
      <c r="DP26" s="36">
        <f t="shared" si="202"/>
        <v>-135773.51370437408</v>
      </c>
      <c r="DQ26" s="36">
        <f t="shared" si="202"/>
        <v>-69113.958561218577</v>
      </c>
      <c r="DR26" s="36">
        <f t="shared" si="202"/>
        <v>23698.887368501979</v>
      </c>
      <c r="DS26" s="36">
        <f t="shared" si="202"/>
        <v>14786.909081120044</v>
      </c>
      <c r="DT26" s="36">
        <f t="shared" si="202"/>
        <v>28938.800464874133</v>
      </c>
      <c r="DU26" s="36">
        <f t="shared" si="202"/>
        <v>68739.027609453537</v>
      </c>
      <c r="DV26" s="36">
        <f t="shared" si="202"/>
        <v>98743.177932553925</v>
      </c>
      <c r="DW26" s="36">
        <f t="shared" si="202"/>
        <v>114918.09309754195</v>
      </c>
      <c r="DX26" s="36">
        <f t="shared" si="202"/>
        <v>110931.3823494172</v>
      </c>
      <c r="DY26" s="36">
        <f t="shared" si="202"/>
        <v>8110.2573899042327</v>
      </c>
      <c r="DZ26" s="36">
        <f t="shared" si="202"/>
        <v>14803.750869175186</v>
      </c>
      <c r="EA26" s="36">
        <f t="shared" si="202"/>
        <v>4684.904573346721</v>
      </c>
      <c r="EB26" s="36">
        <f t="shared" si="202"/>
        <v>-22265.357872583205</v>
      </c>
      <c r="EC26" s="36">
        <f t="shared" si="202"/>
        <v>-43382.345984700427</v>
      </c>
      <c r="ED26" s="36">
        <f t="shared" si="2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203">EH25-DV25</f>
        <v>-128378.7325907487</v>
      </c>
      <c r="EI26" s="36">
        <f t="shared" si="203"/>
        <v>-173084.80518036999</v>
      </c>
      <c r="EJ26" s="36">
        <f t="shared" si="203"/>
        <v>-188437.96464326623</v>
      </c>
      <c r="EK26" s="36">
        <f t="shared" si="203"/>
        <v>-1799.8772597791394</v>
      </c>
      <c r="EL26" s="36">
        <f t="shared" si="203"/>
        <v>92160.797017757897</v>
      </c>
      <c r="EM26" s="157">
        <f t="shared" si="203"/>
        <v>67512.766242402955</v>
      </c>
      <c r="EN26" s="157">
        <f t="shared" si="203"/>
        <v>77477.378768151044</v>
      </c>
      <c r="EO26" s="157">
        <f t="shared" si="203"/>
        <v>55254.788301738969</v>
      </c>
      <c r="EP26" s="176">
        <f t="shared" si="203"/>
        <v>52923.564497061539</v>
      </c>
      <c r="EQ26" s="176">
        <f t="shared" si="203"/>
        <v>49532.615826065768</v>
      </c>
      <c r="ER26" s="186">
        <f t="shared" si="203"/>
        <v>13527.46849659516</v>
      </c>
      <c r="ES26" s="186">
        <f t="shared" si="203"/>
        <v>135903.53596086404</v>
      </c>
      <c r="ET26" s="186">
        <f t="shared" si="203"/>
        <v>128346.25824567501</v>
      </c>
      <c r="EU26" s="186">
        <f t="shared" si="203"/>
        <v>131648.32035088714</v>
      </c>
      <c r="EV26" s="186">
        <f t="shared" si="203"/>
        <v>111566.86797657557</v>
      </c>
      <c r="EW26" s="198">
        <f t="shared" si="203"/>
        <v>48821.471969196573</v>
      </c>
      <c r="EX26" s="198">
        <f t="shared" si="203"/>
        <v>-69769.679502055864</v>
      </c>
      <c r="EY26" s="198">
        <f t="shared" si="203"/>
        <v>-92740.869895455136</v>
      </c>
      <c r="EZ26" s="198">
        <f t="shared" si="203"/>
        <v>-48979.782848173752</v>
      </c>
      <c r="FA26" s="211">
        <f t="shared" si="203"/>
        <v>-15629.662728364347</v>
      </c>
      <c r="FB26" s="211">
        <f t="shared" si="203"/>
        <v>-47266.412676392589</v>
      </c>
      <c r="FC26" s="221">
        <f t="shared" si="203"/>
        <v>-46602.668468611548</v>
      </c>
      <c r="FD26" s="221">
        <f t="shared" si="203"/>
        <v>-4540.7896500116913</v>
      </c>
      <c r="FE26" s="233">
        <f t="shared" si="203"/>
        <v>-68437.670724400552</v>
      </c>
      <c r="FF26" s="233">
        <f t="shared" si="203"/>
        <v>-57654.23784078029</v>
      </c>
      <c r="FG26" s="233">
        <f t="shared" si="203"/>
        <v>-76760.978490063222</v>
      </c>
      <c r="FH26" s="233">
        <f t="shared" si="203"/>
        <v>-44023.067583671655</v>
      </c>
      <c r="FI26" s="233">
        <f t="shared" si="203"/>
        <v>-35094.999444201123</v>
      </c>
      <c r="FJ26" s="233">
        <f t="shared" si="203"/>
        <v>-18152.107026295969</v>
      </c>
      <c r="FK26" s="36">
        <f t="shared" si="203"/>
        <v>33985.385215626622</v>
      </c>
      <c r="FL26" s="36">
        <f t="shared" si="203"/>
        <v>14650.000761452597</v>
      </c>
      <c r="FM26" s="36">
        <f t="shared" si="203"/>
        <v>-9022.4207387395436</v>
      </c>
      <c r="FN26" s="36">
        <f t="shared" ref="FN26:GH26" si="204">FN25-FB25</f>
        <v>-13449.212023900938</v>
      </c>
      <c r="FO26" s="36">
        <f t="shared" ref="FO26:FZ26" si="205">FO25-FC25</f>
        <v>-19475.004691926762</v>
      </c>
      <c r="FP26" s="36">
        <f t="shared" si="204"/>
        <v>-27510.888789021759</v>
      </c>
      <c r="FQ26" s="36">
        <f t="shared" si="204"/>
        <v>-38171.850751257734</v>
      </c>
      <c r="FR26" s="36">
        <f t="shared" si="204"/>
        <v>-25640.339428033098</v>
      </c>
      <c r="FS26" s="36">
        <f t="shared" si="204"/>
        <v>17760.637189931469</v>
      </c>
      <c r="FT26" s="36">
        <f t="shared" si="204"/>
        <v>-9388.5738484631293</v>
      </c>
      <c r="FU26" s="36">
        <f t="shared" si="204"/>
        <v>-22219.7328365664</v>
      </c>
      <c r="FV26" s="36">
        <f t="shared" si="204"/>
        <v>-21086.40845423704</v>
      </c>
      <c r="FW26" s="36">
        <f t="shared" si="204"/>
        <v>-15281.953138626995</v>
      </c>
      <c r="FX26" s="36">
        <f t="shared" si="204"/>
        <v>-9467.2506315954961</v>
      </c>
      <c r="FY26" s="257">
        <f t="shared" si="204"/>
        <v>-8719.0628812336363</v>
      </c>
      <c r="FZ26" s="37">
        <f t="shared" si="205"/>
        <v>-6872.4230349871796</v>
      </c>
      <c r="GA26" s="37">
        <f t="shared" si="204"/>
        <v>-247.34007481206208</v>
      </c>
      <c r="GB26" s="37">
        <f t="shared" si="204"/>
        <v>-234.0182143074926</v>
      </c>
      <c r="GC26" s="37">
        <f t="shared" si="204"/>
        <v>-220.57052483502775</v>
      </c>
      <c r="GD26" s="37">
        <f t="shared" si="204"/>
        <v>-213.62374731409363</v>
      </c>
      <c r="GE26" s="37">
        <f t="shared" si="204"/>
        <v>-206.58639498625416</v>
      </c>
      <c r="GF26" s="37">
        <f t="shared" si="204"/>
        <v>-205.49963378277607</v>
      </c>
      <c r="GG26" s="37">
        <f t="shared" si="204"/>
        <v>-204.94381465471815</v>
      </c>
      <c r="GH26" s="37">
        <f t="shared" si="204"/>
        <v>-220.4816666895058</v>
      </c>
      <c r="GI26" s="37">
        <f t="shared" ref="GI26" si="206">GI25-FW25</f>
        <v>-239.64670563233085</v>
      </c>
      <c r="GJ26" s="37">
        <f t="shared" ref="GJ26:GL26" si="207">GJ25-FX25</f>
        <v>-262.58407096355222</v>
      </c>
      <c r="GK26" s="37">
        <f t="shared" ref="GK26" si="208">GK25-FY25</f>
        <v>-261.4703030504752</v>
      </c>
      <c r="GL26" s="37">
        <f t="shared" si="207"/>
        <v>-255.9831713468302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209">BL25-AVERAGE(D25,P25,AB25,AN25,AZ25)</f>
        <v>20244.097755878349</v>
      </c>
      <c r="BM27" s="36">
        <f t="shared" si="209"/>
        <v>-33063.896857078013</v>
      </c>
      <c r="BN27" s="36">
        <f t="shared" si="209"/>
        <v>-13219.14290417335</v>
      </c>
      <c r="BO27" s="36">
        <f t="shared" si="209"/>
        <v>-35145.780855743214</v>
      </c>
      <c r="BP27" s="36">
        <f t="shared" si="209"/>
        <v>-12251.324803856434</v>
      </c>
      <c r="BQ27" s="36">
        <f t="shared" si="209"/>
        <v>-8092.2961279089795</v>
      </c>
      <c r="BR27" s="36">
        <f t="shared" si="209"/>
        <v>-9019.3877357331803</v>
      </c>
      <c r="BS27" s="36">
        <f t="shared" si="209"/>
        <v>76880.778221304063</v>
      </c>
      <c r="BT27" s="36">
        <f t="shared" si="209"/>
        <v>35438.460717149545</v>
      </c>
      <c r="BU27" s="36">
        <f t="shared" si="209"/>
        <v>11324.720772390603</v>
      </c>
      <c r="BV27" s="36">
        <f t="shared" si="209"/>
        <v>37859.559721487691</v>
      </c>
      <c r="BW27" s="36">
        <f t="shared" si="209"/>
        <v>74940.862217431946</v>
      </c>
      <c r="BX27" s="36">
        <f t="shared" si="209"/>
        <v>52856.902088758245</v>
      </c>
      <c r="BY27" s="36">
        <f t="shared" si="209"/>
        <v>68763.633166921616</v>
      </c>
      <c r="BZ27" s="36">
        <f t="shared" si="209"/>
        <v>17497.502964368439</v>
      </c>
      <c r="CA27" s="36">
        <f t="shared" si="209"/>
        <v>28857.157810884994</v>
      </c>
      <c r="CB27" s="36">
        <f t="shared" si="209"/>
        <v>27129.289395741769</v>
      </c>
      <c r="CC27" s="36">
        <f t="shared" si="209"/>
        <v>-29500.877278950415</v>
      </c>
      <c r="CD27" s="36">
        <f t="shared" si="209"/>
        <v>-47580.184196755872</v>
      </c>
      <c r="CE27" s="36">
        <f t="shared" si="209"/>
        <v>21392.028784213355</v>
      </c>
      <c r="CF27" s="36">
        <f t="shared" si="209"/>
        <v>37397.119293890952</v>
      </c>
      <c r="CG27" s="36">
        <f t="shared" si="209"/>
        <v>41331.265453982749</v>
      </c>
      <c r="CH27" s="36">
        <f t="shared" si="209"/>
        <v>39897.261923877406</v>
      </c>
      <c r="CI27" s="36">
        <f t="shared" si="209"/>
        <v>50539.207172034658</v>
      </c>
      <c r="CJ27" s="36">
        <f t="shared" si="209"/>
        <v>75176.283106395742</v>
      </c>
      <c r="CK27" s="36">
        <f t="shared" si="209"/>
        <v>73151.992473033024</v>
      </c>
      <c r="CL27" s="36">
        <f t="shared" si="209"/>
        <v>42307.721972483909</v>
      </c>
      <c r="CM27" s="36">
        <f t="shared" si="209"/>
        <v>35031.677348656231</v>
      </c>
      <c r="CN27" s="36">
        <f t="shared" si="209"/>
        <v>27171.689787283074</v>
      </c>
      <c r="CO27" s="36">
        <f t="shared" si="209"/>
        <v>60724.178137210198</v>
      </c>
      <c r="CP27" s="36">
        <f t="shared" si="209"/>
        <v>25221.019025741261</v>
      </c>
      <c r="CQ27" s="36">
        <f t="shared" si="209"/>
        <v>85851.188035101281</v>
      </c>
      <c r="CR27" s="36">
        <f t="shared" si="209"/>
        <v>76664.237709756009</v>
      </c>
      <c r="CS27" s="36">
        <f t="shared" si="209"/>
        <v>67218.175719951978</v>
      </c>
      <c r="CT27" s="36">
        <f t="shared" si="209"/>
        <v>154184.12908822717</v>
      </c>
      <c r="CU27" s="36">
        <f t="shared" si="209"/>
        <v>139632.39022198861</v>
      </c>
      <c r="CV27" s="36">
        <f t="shared" si="209"/>
        <v>117218.73345145048</v>
      </c>
      <c r="CW27" s="36">
        <f t="shared" si="209"/>
        <v>101801.25118212821</v>
      </c>
      <c r="CX27" s="36">
        <f t="shared" si="209"/>
        <v>74609.663812127896</v>
      </c>
      <c r="CY27" s="36">
        <f t="shared" si="209"/>
        <v>74313.841487307101</v>
      </c>
      <c r="CZ27" s="36">
        <f t="shared" si="209"/>
        <v>28392.208341870923</v>
      </c>
      <c r="DA27" s="36">
        <f t="shared" si="209"/>
        <v>53457.578853904852</v>
      </c>
      <c r="DB27" s="36">
        <f t="shared" si="209"/>
        <v>52542.64478657709</v>
      </c>
      <c r="DC27" s="36">
        <f t="shared" si="209"/>
        <v>115841.19416600757</v>
      </c>
      <c r="DD27" s="36">
        <f t="shared" si="209"/>
        <v>140960.63146415749</v>
      </c>
      <c r="DE27" s="36">
        <f t="shared" si="209"/>
        <v>112550.9748569337</v>
      </c>
      <c r="DF27" s="36">
        <f t="shared" si="209"/>
        <v>69629.810435613559</v>
      </c>
      <c r="DG27" s="36">
        <f t="shared" si="209"/>
        <v>45015.060643161414</v>
      </c>
      <c r="DH27" s="36">
        <f t="shared" si="209"/>
        <v>4297.5098128158133</v>
      </c>
      <c r="DI27" s="36">
        <f t="shared" si="209"/>
        <v>-19644.387509041931</v>
      </c>
      <c r="DJ27" s="36">
        <f t="shared" si="209"/>
        <v>-31206.829271240626</v>
      </c>
      <c r="DK27" s="36">
        <f t="shared" si="209"/>
        <v>-38763.212335637771</v>
      </c>
      <c r="DL27" s="36">
        <f t="shared" si="209"/>
        <v>-41099.120264151483</v>
      </c>
      <c r="DM27" s="36">
        <f t="shared" si="209"/>
        <v>-61272.746602073894</v>
      </c>
      <c r="DN27" s="36">
        <f t="shared" si="209"/>
        <v>-55270.315385543974</v>
      </c>
      <c r="DO27" s="36">
        <f t="shared" si="209"/>
        <v>-55296.491733714007</v>
      </c>
      <c r="DP27" s="36">
        <f t="shared" si="209"/>
        <v>-45152.487936921068</v>
      </c>
      <c r="DQ27" s="36">
        <f t="shared" si="209"/>
        <v>-6711.4629309098236</v>
      </c>
      <c r="DR27" s="36">
        <f t="shared" si="209"/>
        <v>38401.116301394533</v>
      </c>
      <c r="DS27" s="36">
        <f t="shared" si="209"/>
        <v>15149.014953274047</v>
      </c>
      <c r="DT27" s="36">
        <f t="shared" si="209"/>
        <v>5645.4567317200126</v>
      </c>
      <c r="DU27" s="36">
        <f t="shared" si="209"/>
        <v>31576.125220451853</v>
      </c>
      <c r="DV27" s="36">
        <f t="shared" si="209"/>
        <v>55177.301800579997</v>
      </c>
      <c r="DW27" s="36">
        <f t="shared" si="209"/>
        <v>69094.264919341775</v>
      </c>
      <c r="DX27" s="36">
        <f t="shared" ref="DX27:ED27" si="210">DX25-AVERAGE(BP25,CB25,CN25,CZ25,DL25)</f>
        <v>69251.529092394747</v>
      </c>
      <c r="DY27" s="36">
        <f t="shared" si="210"/>
        <v>-45561.632627711631</v>
      </c>
      <c r="DZ27" s="36">
        <f t="shared" si="210"/>
        <v>-28736.351322288858</v>
      </c>
      <c r="EA27" s="36">
        <f t="shared" si="210"/>
        <v>-50921.898338953382</v>
      </c>
      <c r="EB27" s="36">
        <f t="shared" si="210"/>
        <v>-73284.953065039823</v>
      </c>
      <c r="EC27" s="36">
        <f t="shared" si="210"/>
        <v>-61998.535988167219</v>
      </c>
      <c r="ED27" s="36">
        <f t="shared" si="210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211">EH25-AVERAGE(BZ25,CL25,CX25,DJ25,DV25)</f>
        <v>-90638.126537725446</v>
      </c>
      <c r="EI27" s="36">
        <f t="shared" si="211"/>
        <v>-124920.5460618604</v>
      </c>
      <c r="EJ27" s="36">
        <f t="shared" si="211"/>
        <v>-139349.62607604667</v>
      </c>
      <c r="EK27" s="36">
        <f t="shared" si="211"/>
        <v>-42576.05518126057</v>
      </c>
      <c r="EL27" s="36">
        <f t="shared" si="211"/>
        <v>68507.037362691946</v>
      </c>
      <c r="EM27" s="157">
        <f t="shared" si="211"/>
        <v>26835.480602096417</v>
      </c>
      <c r="EN27" s="157">
        <f t="shared" si="211"/>
        <v>12170.999130225624</v>
      </c>
      <c r="EO27" s="157">
        <f t="shared" si="211"/>
        <v>-1150.625613578246</v>
      </c>
      <c r="EP27" s="176">
        <f t="shared" si="211"/>
        <v>7155.3150843135081</v>
      </c>
      <c r="EQ27" s="176">
        <f t="shared" si="211"/>
        <v>3886.344836799195</v>
      </c>
      <c r="ER27" s="186">
        <f t="shared" si="211"/>
        <v>-23246.33726490417</v>
      </c>
      <c r="ES27" s="186">
        <f t="shared" si="211"/>
        <v>64172.683270973503</v>
      </c>
      <c r="ET27" s="186">
        <f t="shared" si="211"/>
        <v>52267.364682556479</v>
      </c>
      <c r="EU27" s="186">
        <f t="shared" si="211"/>
        <v>31340.560392827378</v>
      </c>
      <c r="EV27" s="186">
        <f t="shared" si="211"/>
        <v>286.97746311256196</v>
      </c>
      <c r="EW27" s="198">
        <f t="shared" si="211"/>
        <v>9116.6921616607578</v>
      </c>
      <c r="EX27" s="198">
        <f t="shared" si="211"/>
        <v>-20843.226628732868</v>
      </c>
      <c r="EY27" s="198">
        <f t="shared" si="211"/>
        <v>-76213.438104142027</v>
      </c>
      <c r="EZ27" s="198">
        <f t="shared" si="211"/>
        <v>-41849.041780039901</v>
      </c>
      <c r="FA27" s="211">
        <f t="shared" si="211"/>
        <v>-17876.440645285416</v>
      </c>
      <c r="FB27" s="211">
        <f t="shared" si="211"/>
        <v>-49143.176225446048</v>
      </c>
      <c r="FC27" s="221">
        <f t="shared" si="211"/>
        <v>-47128.810293892282</v>
      </c>
      <c r="FD27" s="221">
        <f t="shared" si="211"/>
        <v>-22074.123126615887</v>
      </c>
      <c r="FE27" s="233">
        <f t="shared" si="211"/>
        <v>-12660.036518296693</v>
      </c>
      <c r="FF27" s="233">
        <f t="shared" si="211"/>
        <v>-12279.12962395302</v>
      </c>
      <c r="FG27" s="233">
        <f t="shared" si="211"/>
        <v>-48256.690835234709</v>
      </c>
      <c r="FH27" s="233">
        <f t="shared" si="211"/>
        <v>-37322.154410954565</v>
      </c>
      <c r="FI27" s="233">
        <f t="shared" si="211"/>
        <v>-14914.516550377011</v>
      </c>
      <c r="FJ27" s="233">
        <f t="shared" si="211"/>
        <v>-31633.561583700357</v>
      </c>
      <c r="FK27" s="36">
        <f t="shared" si="211"/>
        <v>-20346.864735415904</v>
      </c>
      <c r="FL27" s="36">
        <f t="shared" si="211"/>
        <v>-14108.244146103854</v>
      </c>
      <c r="FM27" s="36">
        <f t="shared" si="211"/>
        <v>-19549.008046511561</v>
      </c>
      <c r="FN27" s="36">
        <f t="shared" ref="FN27:GH27" si="212">FN25-AVERAGE(DF25,DR25,ED25,EP25,FB25)</f>
        <v>-40191.024288102752</v>
      </c>
      <c r="FO27" s="36">
        <f t="shared" ref="FO27:FZ27" si="213">FO25-AVERAGE(DG25,DS25,EE25,EQ25,FC25)</f>
        <v>-46047.282297949656</v>
      </c>
      <c r="FP27" s="36">
        <f t="shared" si="212"/>
        <v>-32503.167077713762</v>
      </c>
      <c r="FQ27" s="36">
        <f t="shared" si="212"/>
        <v>-37801.052335234126</v>
      </c>
      <c r="FR27" s="36">
        <f t="shared" si="212"/>
        <v>-26358.832203040947</v>
      </c>
      <c r="FS27" s="36">
        <f t="shared" si="212"/>
        <v>-10909.456844226341</v>
      </c>
      <c r="FT27" s="36">
        <f t="shared" si="212"/>
        <v>-30855.8165168782</v>
      </c>
      <c r="FU27" s="36">
        <f t="shared" si="212"/>
        <v>-20100.74863634014</v>
      </c>
      <c r="FV27" s="36">
        <f t="shared" si="212"/>
        <v>-37644.832795569208</v>
      </c>
      <c r="FW27" s="36">
        <f t="shared" si="212"/>
        <v>-15796.079491768265</v>
      </c>
      <c r="FX27" s="36">
        <f t="shared" si="212"/>
        <v>-597.23979859391693</v>
      </c>
      <c r="FY27" s="257">
        <f t="shared" si="212"/>
        <v>-11889.350985488389</v>
      </c>
      <c r="FZ27" s="37">
        <f t="shared" si="213"/>
        <v>-37533.513608631445</v>
      </c>
      <c r="GA27" s="37">
        <f t="shared" si="212"/>
        <v>-34959.445650592796</v>
      </c>
      <c r="GB27" s="37">
        <f t="shared" si="212"/>
        <v>-27188.159516701009</v>
      </c>
      <c r="GC27" s="37">
        <f t="shared" si="212"/>
        <v>-37543.735227568424</v>
      </c>
      <c r="GD27" s="37">
        <f t="shared" si="212"/>
        <v>-29655.681214088341</v>
      </c>
      <c r="GE27" s="37">
        <f t="shared" si="212"/>
        <v>-14012.296632798156</v>
      </c>
      <c r="GF27" s="37">
        <f t="shared" si="212"/>
        <v>-27191.045000779326</v>
      </c>
      <c r="GG27" s="37">
        <f t="shared" si="212"/>
        <v>-19869.116414705757</v>
      </c>
      <c r="GH27" s="37">
        <f t="shared" si="212"/>
        <v>-37456.585043127416</v>
      </c>
      <c r="GI27" s="37">
        <f t="shared" ref="GI27" si="214">GI25-AVERAGE(EA25,EM25,EY25,FK25,FW25)</f>
        <v>-15667.772796859266</v>
      </c>
      <c r="GJ27" s="37">
        <f t="shared" ref="GJ27:GL27" si="215">GJ25-AVERAGE(EB25,EN25,EZ25,FL25,FX25)</f>
        <v>-3142.8215050076833</v>
      </c>
      <c r="GK27" s="37">
        <f t="shared" ref="GK27" si="216">GK25-AVERAGE(EC25,EO25,FA25,FM25,FY25)</f>
        <v>-7851.0804822790669</v>
      </c>
      <c r="GL27" s="37">
        <f t="shared" si="215"/>
        <v>-22145.300984821864</v>
      </c>
    </row>
    <row r="28" spans="1:194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217">DG25-DG55</f>
        <v>0</v>
      </c>
      <c r="DH28" s="38">
        <f t="shared" si="217"/>
        <v>0</v>
      </c>
      <c r="DI28" s="38">
        <f t="shared" si="217"/>
        <v>0</v>
      </c>
      <c r="DJ28" s="38">
        <f t="shared" si="217"/>
        <v>0</v>
      </c>
      <c r="DK28" s="38">
        <f t="shared" si="217"/>
        <v>0</v>
      </c>
      <c r="DL28" s="38">
        <f t="shared" si="217"/>
        <v>0</v>
      </c>
      <c r="DM28" s="38">
        <f t="shared" si="217"/>
        <v>0</v>
      </c>
      <c r="DN28" s="38">
        <f t="shared" si="217"/>
        <v>0</v>
      </c>
      <c r="DO28" s="38">
        <f t="shared" si="217"/>
        <v>0</v>
      </c>
      <c r="DP28" s="38">
        <f t="shared" si="217"/>
        <v>0</v>
      </c>
      <c r="DQ28" s="38">
        <f t="shared" si="217"/>
        <v>0</v>
      </c>
      <c r="DR28" s="38">
        <f t="shared" si="217"/>
        <v>0</v>
      </c>
      <c r="DS28" s="38">
        <f t="shared" si="217"/>
        <v>0</v>
      </c>
      <c r="DT28" s="38">
        <f t="shared" si="217"/>
        <v>0</v>
      </c>
      <c r="DU28" s="38">
        <f t="shared" si="217"/>
        <v>0</v>
      </c>
      <c r="DV28" s="38">
        <f t="shared" si="217"/>
        <v>0</v>
      </c>
      <c r="DW28" s="38">
        <f t="shared" si="217"/>
        <v>0</v>
      </c>
      <c r="DX28" s="38">
        <f t="shared" si="217"/>
        <v>0</v>
      </c>
      <c r="DY28" s="38">
        <f t="shared" si="217"/>
        <v>0</v>
      </c>
      <c r="DZ28" s="38">
        <f t="shared" si="217"/>
        <v>0</v>
      </c>
      <c r="EA28" s="38">
        <f t="shared" si="217"/>
        <v>0</v>
      </c>
      <c r="EB28" s="38">
        <f t="shared" si="217"/>
        <v>0</v>
      </c>
      <c r="EC28" s="38">
        <f t="shared" si="217"/>
        <v>0</v>
      </c>
      <c r="ED28" s="38">
        <f t="shared" si="217"/>
        <v>0</v>
      </c>
      <c r="EE28" s="38">
        <f t="shared" si="217"/>
        <v>0</v>
      </c>
      <c r="EF28" s="38">
        <f t="shared" si="217"/>
        <v>0</v>
      </c>
      <c r="EG28" s="38">
        <f t="shared" si="217"/>
        <v>0</v>
      </c>
      <c r="EH28" s="38">
        <f t="shared" si="217"/>
        <v>0</v>
      </c>
      <c r="EI28" s="38">
        <f t="shared" si="217"/>
        <v>0</v>
      </c>
      <c r="EJ28" s="38">
        <f t="shared" si="217"/>
        <v>0</v>
      </c>
      <c r="EK28" s="38">
        <f t="shared" si="217"/>
        <v>0</v>
      </c>
      <c r="EL28" s="38">
        <f t="shared" si="217"/>
        <v>0</v>
      </c>
      <c r="EM28" s="158">
        <f t="shared" si="217"/>
        <v>0</v>
      </c>
      <c r="EN28" s="158">
        <f t="shared" si="217"/>
        <v>0</v>
      </c>
      <c r="EO28" s="158">
        <f t="shared" ref="EO28:FF28" si="218">EO25-EO55</f>
        <v>0</v>
      </c>
      <c r="EP28" s="177">
        <f t="shared" si="218"/>
        <v>0</v>
      </c>
      <c r="EQ28" s="177">
        <f t="shared" si="218"/>
        <v>0</v>
      </c>
      <c r="ER28" s="187">
        <f t="shared" si="218"/>
        <v>0</v>
      </c>
      <c r="ES28" s="187">
        <f t="shared" si="218"/>
        <v>0</v>
      </c>
      <c r="ET28" s="187">
        <f t="shared" si="218"/>
        <v>0</v>
      </c>
      <c r="EU28" s="187">
        <f t="shared" si="218"/>
        <v>0</v>
      </c>
      <c r="EV28" s="187">
        <f t="shared" si="218"/>
        <v>0</v>
      </c>
      <c r="EW28" s="199">
        <f t="shared" si="218"/>
        <v>0</v>
      </c>
      <c r="EX28" s="199">
        <f t="shared" si="218"/>
        <v>0</v>
      </c>
      <c r="EY28" s="199">
        <f t="shared" si="218"/>
        <v>0</v>
      </c>
      <c r="EZ28" s="199">
        <f t="shared" si="218"/>
        <v>0</v>
      </c>
      <c r="FA28" s="212">
        <f t="shared" si="218"/>
        <v>0</v>
      </c>
      <c r="FB28" s="212">
        <f t="shared" si="218"/>
        <v>0</v>
      </c>
      <c r="FC28" s="222">
        <f t="shared" si="218"/>
        <v>0</v>
      </c>
      <c r="FD28" s="222">
        <f t="shared" si="218"/>
        <v>0</v>
      </c>
      <c r="FE28" s="234">
        <f t="shared" si="218"/>
        <v>0</v>
      </c>
      <c r="FF28" s="234">
        <f t="shared" si="218"/>
        <v>0</v>
      </c>
      <c r="FG28" s="234">
        <f t="shared" ref="FG28:FH28" si="219">FG25-FG55</f>
        <v>0</v>
      </c>
      <c r="FH28" s="234">
        <f t="shared" si="219"/>
        <v>0</v>
      </c>
      <c r="FI28" s="234">
        <f t="shared" ref="FI28:FJ28" si="220">FI25-FI55</f>
        <v>0</v>
      </c>
      <c r="FJ28" s="234">
        <f t="shared" si="220"/>
        <v>0</v>
      </c>
      <c r="FK28" s="38">
        <f t="shared" ref="FK28" si="221">FK25-FK55</f>
        <v>0</v>
      </c>
      <c r="FL28" s="38">
        <f t="shared" ref="FL28:FP28" si="222">FL25-FL55</f>
        <v>0</v>
      </c>
      <c r="FM28" s="38">
        <f t="shared" si="222"/>
        <v>0</v>
      </c>
      <c r="FN28" s="38">
        <f t="shared" si="222"/>
        <v>0</v>
      </c>
      <c r="FO28" s="38">
        <f t="shared" si="222"/>
        <v>-24454.631787419436</v>
      </c>
      <c r="FP28" s="38">
        <f t="shared" si="222"/>
        <v>-24822.108569556498</v>
      </c>
      <c r="FQ28" s="38">
        <f t="shared" ref="FQ28:FR28" si="223">FQ25-FQ55</f>
        <v>-25190.965182761895</v>
      </c>
      <c r="FR28" s="38">
        <f t="shared" si="223"/>
        <v>-25423.825865357183</v>
      </c>
      <c r="FS28" s="38">
        <f t="shared" ref="FS28:FT28" si="224">FS25-FS55</f>
        <v>-25651.079195309314</v>
      </c>
      <c r="FT28" s="38">
        <f t="shared" si="224"/>
        <v>-25691.130196456215</v>
      </c>
      <c r="FU28" s="38">
        <f t="shared" ref="FU28:FV28" si="225">FU25-FU55</f>
        <v>-25705.124333291198</v>
      </c>
      <c r="FV28" s="38">
        <f t="shared" si="225"/>
        <v>-25338.342827391811</v>
      </c>
      <c r="FW28" s="38">
        <f t="shared" ref="FW28:FX28" si="226">FW25-FW55</f>
        <v>-24903.43578899256</v>
      </c>
      <c r="FX28" s="38">
        <f t="shared" si="226"/>
        <v>-24422.617033101502</v>
      </c>
      <c r="FY28" s="258">
        <f t="shared" ref="FY28:GB28" si="227">FY25-FY55</f>
        <v>-24371.85441541404</v>
      </c>
      <c r="FZ28" s="39">
        <f t="shared" si="227"/>
        <v>-24332.800641037407</v>
      </c>
      <c r="GA28" s="39">
        <f t="shared" si="227"/>
        <v>-23930.331009873305</v>
      </c>
      <c r="GB28" s="39">
        <f t="shared" si="227"/>
        <v>-24294.685010223184</v>
      </c>
      <c r="GC28" s="39">
        <f t="shared" ref="GC28:GD28" si="228">GC25-GC55</f>
        <v>-24660.426549280179</v>
      </c>
      <c r="GD28" s="39">
        <f t="shared" si="228"/>
        <v>-24890.925171350711</v>
      </c>
      <c r="GE28" s="39">
        <f t="shared" ref="GE28" si="229">GE25-GE55</f>
        <v>-25115.939421702293</v>
      </c>
      <c r="GF28" s="39">
        <f>GF25-GF55</f>
        <v>-25155.556459138636</v>
      </c>
      <c r="GG28" s="39">
        <f t="shared" ref="GG28:GH28" si="230">GG25-GG55</f>
        <v>-25169.444108304218</v>
      </c>
      <c r="GH28" s="39">
        <f t="shared" si="230"/>
        <v>-24805.204939445714</v>
      </c>
      <c r="GI28" s="39">
        <f t="shared" ref="GI28:GK28" si="231">GI25-GI55</f>
        <v>-24373.122438573744</v>
      </c>
      <c r="GJ28" s="39">
        <f t="shared" si="231"/>
        <v>-23894.978002152173</v>
      </c>
      <c r="GK28" s="39">
        <f t="shared" si="231"/>
        <v>-23845.404032372171</v>
      </c>
      <c r="GL28" s="39">
        <f t="shared" ref="GL28" si="232">GL25-GL55</f>
        <v>536205.66159354919</v>
      </c>
    </row>
    <row r="29" spans="1:194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261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</row>
    <row r="30" spans="1:194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57">
        <v>539566.66666666663</v>
      </c>
      <c r="EN30" s="157">
        <v>777870.96774193551</v>
      </c>
      <c r="EO30" s="157">
        <v>780833.33333333337</v>
      </c>
      <c r="EP30" s="176">
        <v>976516.12903225806</v>
      </c>
      <c r="EQ30" s="176">
        <v>994709.67741935479</v>
      </c>
      <c r="ER30" s="186">
        <v>835793.10344827583</v>
      </c>
      <c r="ES30" s="186">
        <v>892032.25806451612</v>
      </c>
      <c r="ET30" s="186">
        <v>815866.66666666663</v>
      </c>
      <c r="EU30" s="186">
        <v>760161.29032258061</v>
      </c>
      <c r="EV30" s="186">
        <v>670800</v>
      </c>
      <c r="EW30" s="198">
        <v>707387.09677419357</v>
      </c>
      <c r="EX30" s="198">
        <v>637322.58064516133</v>
      </c>
      <c r="EY30" s="198">
        <v>816700</v>
      </c>
      <c r="EZ30" s="198">
        <v>938096.77419354836</v>
      </c>
      <c r="FA30" s="211">
        <v>854066.66666666674</v>
      </c>
      <c r="FB30" s="211">
        <v>916677.41935483867</v>
      </c>
      <c r="FC30" s="221">
        <v>795290.32258064509</v>
      </c>
      <c r="FD30" s="221">
        <v>762571.42857142852</v>
      </c>
      <c r="FE30" s="233">
        <v>837193.54838709685</v>
      </c>
      <c r="FF30" s="233">
        <v>776400</v>
      </c>
      <c r="FG30" s="233">
        <v>913838.70967741939</v>
      </c>
      <c r="FH30" s="233">
        <v>780100</v>
      </c>
      <c r="FI30" s="233">
        <v>947354.83870967745</v>
      </c>
      <c r="FJ30" s="233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36">
        <v>1019225.806451613</v>
      </c>
      <c r="FY30" s="257">
        <v>1196363.6752834886</v>
      </c>
      <c r="FZ30" s="37">
        <v>1109533.6611421204</v>
      </c>
      <c r="GA30" s="37">
        <v>810625.7023626141</v>
      </c>
      <c r="GB30" s="37">
        <v>1135914.5910823834</v>
      </c>
      <c r="GC30" s="37">
        <v>1118892.2886648581</v>
      </c>
      <c r="GD30" s="37">
        <v>1126840.9230387637</v>
      </c>
      <c r="GE30" s="37">
        <v>1041790.4727429488</v>
      </c>
      <c r="GF30" s="37">
        <v>947766.35507939872</v>
      </c>
      <c r="GG30" s="37">
        <v>1051400.7681143919</v>
      </c>
      <c r="GH30" s="37">
        <v>1238116.3580467415</v>
      </c>
      <c r="GI30" s="37">
        <v>1165127.9644006148</v>
      </c>
      <c r="GJ30" s="37">
        <v>1517298.4652627453</v>
      </c>
      <c r="GK30" s="37">
        <v>1544179.8363522631</v>
      </c>
      <c r="GL30" s="37">
        <v>1605533.9470142368</v>
      </c>
    </row>
    <row r="31" spans="1:194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233">O30-C30</f>
        <v>17903.225806451614</v>
      </c>
      <c r="P31" s="36">
        <f t="shared" si="233"/>
        <v>66321.428571428565</v>
      </c>
      <c r="Q31" s="36">
        <f t="shared" si="233"/>
        <v>31258.06451612903</v>
      </c>
      <c r="R31" s="36">
        <f t="shared" si="233"/>
        <v>17333.333333333336</v>
      </c>
      <c r="S31" s="36">
        <f t="shared" si="233"/>
        <v>-2838.7096774193524</v>
      </c>
      <c r="T31" s="36">
        <f t="shared" si="233"/>
        <v>-4266.6666666666661</v>
      </c>
      <c r="U31" s="36">
        <f t="shared" si="233"/>
        <v>-3774.1935483870984</v>
      </c>
      <c r="V31" s="36">
        <f t="shared" si="233"/>
        <v>-4838.709677419356</v>
      </c>
      <c r="W31" s="36">
        <f t="shared" si="233"/>
        <v>-600</v>
      </c>
      <c r="X31" s="36">
        <f t="shared" si="233"/>
        <v>290.32258064516282</v>
      </c>
      <c r="Y31" s="36">
        <f t="shared" si="233"/>
        <v>19933.333333333328</v>
      </c>
      <c r="Z31" s="36">
        <f t="shared" si="233"/>
        <v>11161.290322580644</v>
      </c>
      <c r="AA31" s="36">
        <f t="shared" si="233"/>
        <v>34580.645161290326</v>
      </c>
      <c r="AB31" s="36">
        <f t="shared" si="233"/>
        <v>-39892.857142857138</v>
      </c>
      <c r="AC31" s="36">
        <f t="shared" si="233"/>
        <v>-6419.3548387096744</v>
      </c>
      <c r="AD31" s="36">
        <f t="shared" si="233"/>
        <v>-26000</v>
      </c>
      <c r="AE31" s="36">
        <f t="shared" si="233"/>
        <v>1064.5161290322576</v>
      </c>
      <c r="AF31" s="36">
        <f t="shared" si="233"/>
        <v>-2600</v>
      </c>
      <c r="AG31" s="36">
        <f t="shared" si="233"/>
        <v>9612.9032258064508</v>
      </c>
      <c r="AH31" s="36">
        <f t="shared" si="233"/>
        <v>-5032.2580645161288</v>
      </c>
      <c r="AI31" s="36">
        <f t="shared" si="233"/>
        <v>-2866.6666666666661</v>
      </c>
      <c r="AJ31" s="36">
        <f t="shared" si="233"/>
        <v>-17548.387096774197</v>
      </c>
      <c r="AK31" s="36">
        <f t="shared" si="233"/>
        <v>43566.666666666664</v>
      </c>
      <c r="AL31" s="36">
        <f t="shared" si="233"/>
        <v>-3838.7096774193524</v>
      </c>
      <c r="AM31" s="36">
        <f t="shared" si="233"/>
        <v>18580.645161290318</v>
      </c>
      <c r="AN31" s="36">
        <f t="shared" si="233"/>
        <v>51320.197044334978</v>
      </c>
      <c r="AO31" s="36">
        <f t="shared" si="233"/>
        <v>26322.580645161288</v>
      </c>
      <c r="AP31" s="36">
        <f t="shared" si="233"/>
        <v>22033.333333333328</v>
      </c>
      <c r="AQ31" s="36">
        <f t="shared" si="233"/>
        <v>25000</v>
      </c>
      <c r="AR31" s="36">
        <f t="shared" si="233"/>
        <v>-733.33333333333212</v>
      </c>
      <c r="AS31" s="36">
        <f t="shared" si="233"/>
        <v>-16290.322580645161</v>
      </c>
      <c r="AT31" s="36">
        <f t="shared" si="233"/>
        <v>-2774.1935483870966</v>
      </c>
      <c r="AU31" s="36">
        <f t="shared" ref="AU31:BZ31" si="234">AU30-AI30</f>
        <v>566.66666666666606</v>
      </c>
      <c r="AV31" s="36">
        <f t="shared" si="234"/>
        <v>37451.612903225803</v>
      </c>
      <c r="AW31" s="36">
        <f t="shared" si="234"/>
        <v>-66833.333333333328</v>
      </c>
      <c r="AX31" s="36">
        <f t="shared" si="234"/>
        <v>-10000</v>
      </c>
      <c r="AY31" s="36">
        <f t="shared" si="234"/>
        <v>-17225.806451612909</v>
      </c>
      <c r="AZ31" s="36">
        <f t="shared" si="234"/>
        <v>16822.660098522159</v>
      </c>
      <c r="BA31" s="36">
        <f t="shared" si="234"/>
        <v>11580.645161290318</v>
      </c>
      <c r="BB31" s="36">
        <f t="shared" si="234"/>
        <v>30766.666666666672</v>
      </c>
      <c r="BC31" s="36">
        <f t="shared" si="234"/>
        <v>-11580.645161290326</v>
      </c>
      <c r="BD31" s="36">
        <f t="shared" si="234"/>
        <v>24700</v>
      </c>
      <c r="BE31" s="36">
        <f t="shared" si="234"/>
        <v>36000</v>
      </c>
      <c r="BF31" s="36">
        <f t="shared" si="234"/>
        <v>88709.677419354834</v>
      </c>
      <c r="BG31" s="36">
        <f t="shared" si="234"/>
        <v>56433.333333333336</v>
      </c>
      <c r="BH31" s="36">
        <f t="shared" si="234"/>
        <v>61612.903225806447</v>
      </c>
      <c r="BI31" s="36">
        <f t="shared" si="234"/>
        <v>81233.333333333328</v>
      </c>
      <c r="BJ31" s="36">
        <f t="shared" si="234"/>
        <v>90838.709677419349</v>
      </c>
      <c r="BK31" s="36">
        <f t="shared" si="234"/>
        <v>54645.161290322591</v>
      </c>
      <c r="BL31" s="36">
        <f t="shared" si="234"/>
        <v>-28000</v>
      </c>
      <c r="BM31" s="36">
        <f t="shared" si="234"/>
        <v>7064.5161290322576</v>
      </c>
      <c r="BN31" s="36">
        <f t="shared" si="234"/>
        <v>16166.666666666664</v>
      </c>
      <c r="BO31" s="36">
        <f t="shared" si="234"/>
        <v>78225.806451612909</v>
      </c>
      <c r="BP31" s="36">
        <f t="shared" si="234"/>
        <v>43333.333333333336</v>
      </c>
      <c r="BQ31" s="36">
        <f t="shared" si="234"/>
        <v>49193.54838709678</v>
      </c>
      <c r="BR31" s="36">
        <f t="shared" si="234"/>
        <v>-15032.258064516136</v>
      </c>
      <c r="BS31" s="36">
        <f t="shared" si="234"/>
        <v>26766.666666666672</v>
      </c>
      <c r="BT31" s="36">
        <f t="shared" si="234"/>
        <v>2774.1935483871057</v>
      </c>
      <c r="BU31" s="36">
        <f t="shared" si="234"/>
        <v>19433.333333333343</v>
      </c>
      <c r="BV31" s="36">
        <f t="shared" si="234"/>
        <v>14935.483870967742</v>
      </c>
      <c r="BW31" s="36">
        <f t="shared" si="234"/>
        <v>-5838.7096774193633</v>
      </c>
      <c r="BX31" s="36">
        <f t="shared" si="234"/>
        <v>9321.4285714285797</v>
      </c>
      <c r="BY31" s="36">
        <f t="shared" si="234"/>
        <v>59258.06451612903</v>
      </c>
      <c r="BZ31" s="36">
        <f t="shared" si="234"/>
        <v>78700</v>
      </c>
      <c r="CA31" s="36">
        <f t="shared" ref="CA31:DF31" si="235">CA30-BO30</f>
        <v>21645.161290322576</v>
      </c>
      <c r="CB31" s="36">
        <f t="shared" si="235"/>
        <v>26900</v>
      </c>
      <c r="CC31" s="36">
        <f t="shared" si="235"/>
        <v>-7258.0645161290449</v>
      </c>
      <c r="CD31" s="36">
        <f t="shared" si="235"/>
        <v>15387.09677419356</v>
      </c>
      <c r="CE31" s="36">
        <f t="shared" si="235"/>
        <v>21400</v>
      </c>
      <c r="CF31" s="36">
        <f t="shared" si="235"/>
        <v>-68612.903225806454</v>
      </c>
      <c r="CG31" s="36">
        <f t="shared" si="235"/>
        <v>-6400</v>
      </c>
      <c r="CH31" s="36">
        <f t="shared" si="235"/>
        <v>-23645.161290322576</v>
      </c>
      <c r="CI31" s="36">
        <f t="shared" si="235"/>
        <v>28548.387096774197</v>
      </c>
      <c r="CJ31" s="36">
        <f t="shared" si="235"/>
        <v>39214.285714285696</v>
      </c>
      <c r="CK31" s="36">
        <f t="shared" si="235"/>
        <v>-5806.4516129032127</v>
      </c>
      <c r="CL31" s="36">
        <f t="shared" si="235"/>
        <v>13766.666666666657</v>
      </c>
      <c r="CM31" s="36">
        <f t="shared" si="235"/>
        <v>-387.09677419354557</v>
      </c>
      <c r="CN31" s="36">
        <f t="shared" si="235"/>
        <v>37933.333333333328</v>
      </c>
      <c r="CO31" s="36">
        <f t="shared" si="235"/>
        <v>65612.903225806454</v>
      </c>
      <c r="CP31" s="36">
        <f t="shared" si="235"/>
        <v>43645.161290322576</v>
      </c>
      <c r="CQ31" s="36">
        <f t="shared" si="235"/>
        <v>16899.999999999985</v>
      </c>
      <c r="CR31" s="36">
        <f t="shared" si="235"/>
        <v>123419.35483870967</v>
      </c>
      <c r="CS31" s="36">
        <f t="shared" si="235"/>
        <v>110599.99999999999</v>
      </c>
      <c r="CT31" s="36">
        <f t="shared" si="235"/>
        <v>80322.580645161288</v>
      </c>
      <c r="CU31" s="36">
        <f t="shared" si="235"/>
        <v>-1451.6129032258177</v>
      </c>
      <c r="CV31" s="36">
        <f t="shared" si="235"/>
        <v>37285.71428571429</v>
      </c>
      <c r="CW31" s="36">
        <f t="shared" si="235"/>
        <v>127677.41935483873</v>
      </c>
      <c r="CX31" s="36">
        <f t="shared" si="235"/>
        <v>90100.000000000029</v>
      </c>
      <c r="CY31" s="36">
        <f t="shared" si="235"/>
        <v>157580.64516129033</v>
      </c>
      <c r="CZ31" s="36">
        <f t="shared" si="235"/>
        <v>104833.33333333334</v>
      </c>
      <c r="DA31" s="36">
        <f t="shared" si="235"/>
        <v>100741.93548387097</v>
      </c>
      <c r="DB31" s="36">
        <f t="shared" si="235"/>
        <v>131999.99999999997</v>
      </c>
      <c r="DC31" s="36">
        <f t="shared" si="235"/>
        <v>178600.00000000003</v>
      </c>
      <c r="DD31" s="36">
        <f t="shared" si="235"/>
        <v>219774.19354838712</v>
      </c>
      <c r="DE31" s="36">
        <f t="shared" si="235"/>
        <v>172933.33333333334</v>
      </c>
      <c r="DF31" s="36">
        <f t="shared" si="235"/>
        <v>194967.74193548388</v>
      </c>
      <c r="DG31" s="36">
        <f t="shared" ref="DG31:ED31" si="236">DG30-CU30</f>
        <v>189580.64516129033</v>
      </c>
      <c r="DH31" s="36">
        <f t="shared" si="236"/>
        <v>155214.28571428574</v>
      </c>
      <c r="DI31" s="36">
        <f t="shared" si="236"/>
        <v>47064.516129032243</v>
      </c>
      <c r="DJ31" s="36">
        <f t="shared" si="236"/>
        <v>105966.66666666663</v>
      </c>
      <c r="DK31" s="36">
        <f t="shared" si="236"/>
        <v>126032.25806451612</v>
      </c>
      <c r="DL31" s="36">
        <f t="shared" si="236"/>
        <v>101166.66666666666</v>
      </c>
      <c r="DM31" s="36">
        <f t="shared" si="236"/>
        <v>147709.67741935482</v>
      </c>
      <c r="DN31" s="36">
        <f t="shared" si="236"/>
        <v>88677.419354838727</v>
      </c>
      <c r="DO31" s="36">
        <f t="shared" si="236"/>
        <v>97866.666666666628</v>
      </c>
      <c r="DP31" s="36">
        <f t="shared" si="236"/>
        <v>97258.06451612903</v>
      </c>
      <c r="DQ31" s="36">
        <f t="shared" si="236"/>
        <v>9833.3333333333139</v>
      </c>
      <c r="DR31" s="36">
        <f t="shared" si="236"/>
        <v>119709.67741935485</v>
      </c>
      <c r="DS31" s="36">
        <f t="shared" si="236"/>
        <v>143419.3548387097</v>
      </c>
      <c r="DT31" s="36">
        <f t="shared" si="236"/>
        <v>291714.28571428568</v>
      </c>
      <c r="DU31" s="36">
        <f t="shared" si="236"/>
        <v>114870.96774193546</v>
      </c>
      <c r="DV31" s="36">
        <f t="shared" si="236"/>
        <v>208233.33333333331</v>
      </c>
      <c r="DW31" s="36">
        <f t="shared" si="236"/>
        <v>87483.870967741939</v>
      </c>
      <c r="DX31" s="36">
        <f t="shared" si="236"/>
        <v>107566.66666666669</v>
      </c>
      <c r="DY31" s="36">
        <f t="shared" si="236"/>
        <v>125322.58064516127</v>
      </c>
      <c r="DZ31" s="36">
        <f t="shared" si="236"/>
        <v>165516.12903225806</v>
      </c>
      <c r="EA31" s="36">
        <f t="shared" si="236"/>
        <v>249966.66666666669</v>
      </c>
      <c r="EB31" s="36">
        <f t="shared" si="236"/>
        <v>50064.516129032243</v>
      </c>
      <c r="EC31" s="36">
        <f t="shared" si="236"/>
        <v>231333.33333333331</v>
      </c>
      <c r="ED31" s="36">
        <f t="shared" si="236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237">EH30-DV30</f>
        <v>57866.666666666744</v>
      </c>
      <c r="EI31" s="36">
        <f t="shared" si="237"/>
        <v>295354.83870967745</v>
      </c>
      <c r="EJ31" s="36">
        <f t="shared" si="237"/>
        <v>181599.99999999994</v>
      </c>
      <c r="EK31" s="36">
        <f t="shared" si="237"/>
        <v>143225.80645161297</v>
      </c>
      <c r="EL31" s="36">
        <f t="shared" si="237"/>
        <v>81225.806451612967</v>
      </c>
      <c r="EM31" s="157">
        <f t="shared" si="237"/>
        <v>-121433.33333333337</v>
      </c>
      <c r="EN31" s="157">
        <f t="shared" si="237"/>
        <v>243354.83870967745</v>
      </c>
      <c r="EO31" s="157">
        <f t="shared" si="237"/>
        <v>150566.66666666674</v>
      </c>
      <c r="EP31" s="176">
        <f t="shared" si="237"/>
        <v>298322.58064516133</v>
      </c>
      <c r="EQ31" s="176">
        <f t="shared" si="237"/>
        <v>201290.32258064509</v>
      </c>
      <c r="ER31" s="186">
        <f t="shared" si="237"/>
        <v>16344.82758620684</v>
      </c>
      <c r="ES31" s="186">
        <f t="shared" si="237"/>
        <v>285354.83870967745</v>
      </c>
      <c r="ET31" s="186">
        <f t="shared" si="237"/>
        <v>179833.33333333326</v>
      </c>
      <c r="EU31" s="186">
        <f t="shared" si="237"/>
        <v>-39161.290322580724</v>
      </c>
      <c r="EV31" s="186">
        <f t="shared" si="237"/>
        <v>29833.333333333372</v>
      </c>
      <c r="EW31" s="198">
        <f t="shared" si="237"/>
        <v>36000</v>
      </c>
      <c r="EX31" s="198">
        <f t="shared" si="237"/>
        <v>25032.258064516122</v>
      </c>
      <c r="EY31" s="198">
        <f t="shared" si="237"/>
        <v>277133.33333333337</v>
      </c>
      <c r="EZ31" s="198">
        <f t="shared" si="237"/>
        <v>160225.80645161285</v>
      </c>
      <c r="FA31" s="211">
        <f t="shared" si="237"/>
        <v>73233.333333333372</v>
      </c>
      <c r="FB31" s="211">
        <f t="shared" si="237"/>
        <v>-59838.709677419392</v>
      </c>
      <c r="FC31" s="221">
        <f t="shared" si="237"/>
        <v>-199419.3548387097</v>
      </c>
      <c r="FD31" s="221">
        <f t="shared" si="237"/>
        <v>-73221.674876847304</v>
      </c>
      <c r="FE31" s="233">
        <f t="shared" si="237"/>
        <v>-54838.709677419276</v>
      </c>
      <c r="FF31" s="233">
        <f t="shared" si="237"/>
        <v>-39466.666666666628</v>
      </c>
      <c r="FG31" s="233">
        <f t="shared" si="237"/>
        <v>153677.41935483878</v>
      </c>
      <c r="FH31" s="233">
        <f t="shared" si="237"/>
        <v>109300</v>
      </c>
      <c r="FI31" s="233">
        <f t="shared" si="237"/>
        <v>239967.74193548388</v>
      </c>
      <c r="FJ31" s="233">
        <f t="shared" si="237"/>
        <v>280483.87096774182</v>
      </c>
      <c r="FK31" s="36">
        <f t="shared" si="237"/>
        <v>-78300</v>
      </c>
      <c r="FL31" s="36">
        <f t="shared" si="237"/>
        <v>-156419.3548387097</v>
      </c>
      <c r="FM31" s="36">
        <f t="shared" si="237"/>
        <v>103966.66666666651</v>
      </c>
      <c r="FN31" s="36">
        <f t="shared" ref="FN31:GH31" si="238">FN30-FB30</f>
        <v>164322.58064516133</v>
      </c>
      <c r="FO31" s="36">
        <f t="shared" ref="FO31:FZ31" si="239">FO30-FC30</f>
        <v>106258.06451612909</v>
      </c>
      <c r="FP31" s="36">
        <f t="shared" si="238"/>
        <v>63392.857142857159</v>
      </c>
      <c r="FQ31" s="36">
        <f t="shared" si="238"/>
        <v>-44064.516129032359</v>
      </c>
      <c r="FR31" s="36">
        <f t="shared" si="238"/>
        <v>139466.66666666663</v>
      </c>
      <c r="FS31" s="36">
        <f t="shared" si="238"/>
        <v>-30129.032258064486</v>
      </c>
      <c r="FT31" s="36">
        <f t="shared" si="238"/>
        <v>210266.66666666663</v>
      </c>
      <c r="FU31" s="36">
        <f t="shared" si="238"/>
        <v>20451.612903225701</v>
      </c>
      <c r="FV31" s="36">
        <f t="shared" si="238"/>
        <v>-50064.516129032127</v>
      </c>
      <c r="FW31" s="36">
        <f t="shared" si="238"/>
        <v>143966.66666666663</v>
      </c>
      <c r="FX31" s="36">
        <f t="shared" si="238"/>
        <v>237548.3870967743</v>
      </c>
      <c r="FY31" s="257">
        <f t="shared" si="238"/>
        <v>238330.34195015533</v>
      </c>
      <c r="FZ31" s="37">
        <f t="shared" si="239"/>
        <v>28533.661142120371</v>
      </c>
      <c r="GA31" s="37">
        <f t="shared" si="238"/>
        <v>-90922.684734160081</v>
      </c>
      <c r="GB31" s="37">
        <f t="shared" si="238"/>
        <v>309950.30536809773</v>
      </c>
      <c r="GC31" s="37">
        <f t="shared" si="238"/>
        <v>325763.2564067936</v>
      </c>
      <c r="GD31" s="37">
        <f t="shared" si="238"/>
        <v>210974.25637209706</v>
      </c>
      <c r="GE31" s="37">
        <f t="shared" si="238"/>
        <v>158080.79532359389</v>
      </c>
      <c r="GF31" s="37">
        <f t="shared" si="238"/>
        <v>-42600.311587267905</v>
      </c>
      <c r="GG31" s="37">
        <f t="shared" si="238"/>
        <v>83594.316501488793</v>
      </c>
      <c r="GH31" s="37">
        <f t="shared" si="238"/>
        <v>370374.42256287043</v>
      </c>
      <c r="GI31" s="37">
        <f t="shared" ref="GI31" si="240">GI30-FW30</f>
        <v>282761.29773394822</v>
      </c>
      <c r="GJ31" s="37">
        <f t="shared" ref="GJ31:GL31" si="241">GJ30-FX30</f>
        <v>498072.65881113231</v>
      </c>
      <c r="GK31" s="37">
        <f t="shared" ref="GK31" si="242">GK30-FY30</f>
        <v>347816.16106877453</v>
      </c>
      <c r="GL31" s="37">
        <f t="shared" si="241"/>
        <v>496000.28587211645</v>
      </c>
    </row>
    <row r="32" spans="1:194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243">BL30-AVERAGE(D30,P30,AB30,AN30,AZ30)</f>
        <v>13557.389162561565</v>
      </c>
      <c r="BM32" s="36">
        <f t="shared" si="243"/>
        <v>35806.451612903227</v>
      </c>
      <c r="BN32" s="36">
        <f t="shared" si="243"/>
        <v>47066.666666666664</v>
      </c>
      <c r="BO32" s="36">
        <f t="shared" si="243"/>
        <v>83819.354838709682</v>
      </c>
      <c r="BP32" s="36">
        <f t="shared" si="243"/>
        <v>60760</v>
      </c>
      <c r="BQ32" s="36">
        <f t="shared" si="243"/>
        <v>71309.677419354848</v>
      </c>
      <c r="BR32" s="36">
        <f t="shared" si="243"/>
        <v>51290.322580645152</v>
      </c>
      <c r="BS32" s="36">
        <f t="shared" si="243"/>
        <v>70986.666666666672</v>
      </c>
      <c r="BT32" s="36">
        <f t="shared" si="243"/>
        <v>67574.193548387091</v>
      </c>
      <c r="BU32" s="36">
        <f t="shared" si="243"/>
        <v>65733.333333333343</v>
      </c>
      <c r="BV32" s="36">
        <f t="shared" si="243"/>
        <v>82303.225806451606</v>
      </c>
      <c r="BW32" s="36">
        <f t="shared" si="243"/>
        <v>41890.322580645152</v>
      </c>
      <c r="BX32" s="36">
        <f t="shared" si="243"/>
        <v>9564.5320197044493</v>
      </c>
      <c r="BY32" s="36">
        <f t="shared" si="243"/>
        <v>81103.225806451606</v>
      </c>
      <c r="BZ32" s="36">
        <f t="shared" si="243"/>
        <v>113706.66666666666</v>
      </c>
      <c r="CA32" s="36">
        <f t="shared" si="243"/>
        <v>87490.322580645152</v>
      </c>
      <c r="CB32" s="36">
        <f t="shared" si="243"/>
        <v>75573.333333333343</v>
      </c>
      <c r="CC32" s="36">
        <f t="shared" si="243"/>
        <v>49103.225806451606</v>
      </c>
      <c r="CD32" s="36">
        <f t="shared" si="243"/>
        <v>54470.967741935492</v>
      </c>
      <c r="CE32" s="36">
        <f t="shared" si="243"/>
        <v>76326.666666666672</v>
      </c>
      <c r="CF32" s="36">
        <f t="shared" si="243"/>
        <v>-17954.838709677417</v>
      </c>
      <c r="CG32" s="36">
        <f t="shared" si="243"/>
        <v>39866.666666666672</v>
      </c>
      <c r="CH32" s="36">
        <f t="shared" si="243"/>
        <v>38038.709677419349</v>
      </c>
      <c r="CI32" s="36">
        <f t="shared" si="243"/>
        <v>53490.322580645152</v>
      </c>
      <c r="CJ32" s="36">
        <f t="shared" si="243"/>
        <v>46864.53201970442</v>
      </c>
      <c r="CK32" s="36">
        <f t="shared" si="243"/>
        <v>55735.483870967742</v>
      </c>
      <c r="CL32" s="36">
        <f t="shared" si="243"/>
        <v>103139.99999999999</v>
      </c>
      <c r="CM32" s="36">
        <f t="shared" si="243"/>
        <v>64232.258064516122</v>
      </c>
      <c r="CN32" s="36">
        <f t="shared" si="243"/>
        <v>95186.666666666657</v>
      </c>
      <c r="CO32" s="36">
        <f t="shared" si="243"/>
        <v>100464.51612903226</v>
      </c>
      <c r="CP32" s="36">
        <f t="shared" si="243"/>
        <v>81864.516129032258</v>
      </c>
      <c r="CQ32" s="36">
        <f t="shared" si="243"/>
        <v>72766.666666666657</v>
      </c>
      <c r="CR32" s="36">
        <f t="shared" si="243"/>
        <v>102329.0322580645</v>
      </c>
      <c r="CS32" s="36">
        <f t="shared" si="243"/>
        <v>136266.66666666666</v>
      </c>
      <c r="CT32" s="36">
        <f t="shared" si="243"/>
        <v>104703.22580645161</v>
      </c>
      <c r="CU32" s="36">
        <f t="shared" si="243"/>
        <v>36296.774193548365</v>
      </c>
      <c r="CV32" s="36">
        <f t="shared" si="243"/>
        <v>66414.532019704435</v>
      </c>
      <c r="CW32" s="36">
        <f t="shared" si="243"/>
        <v>163729.03225806454</v>
      </c>
      <c r="CX32" s="36">
        <f t="shared" si="243"/>
        <v>160953.33333333337</v>
      </c>
      <c r="CY32" s="36">
        <f t="shared" si="243"/>
        <v>199232.25806451615</v>
      </c>
      <c r="CZ32" s="36">
        <f t="shared" si="243"/>
        <v>173593.33333333334</v>
      </c>
      <c r="DA32" s="36">
        <f t="shared" si="243"/>
        <v>175754.83870967739</v>
      </c>
      <c r="DB32" s="36">
        <f t="shared" si="243"/>
        <v>187877.41935483867</v>
      </c>
      <c r="DC32" s="36">
        <f t="shared" si="243"/>
        <v>226953.33333333337</v>
      </c>
      <c r="DD32" s="36">
        <f t="shared" si="243"/>
        <v>290774.19354838715</v>
      </c>
      <c r="DE32" s="36">
        <f t="shared" si="243"/>
        <v>281593.33333333331</v>
      </c>
      <c r="DF32" s="36">
        <f t="shared" si="243"/>
        <v>269180.6451612903</v>
      </c>
      <c r="DG32" s="36">
        <f t="shared" si="243"/>
        <v>214141.93548387097</v>
      </c>
      <c r="DH32" s="36">
        <f t="shared" si="243"/>
        <v>206700.00000000003</v>
      </c>
      <c r="DI32" s="36">
        <f t="shared" si="243"/>
        <v>170838.70967741933</v>
      </c>
      <c r="DJ32" s="36">
        <f t="shared" si="243"/>
        <v>221019.99999999997</v>
      </c>
      <c r="DK32" s="36">
        <f t="shared" si="243"/>
        <v>276167.74193548388</v>
      </c>
      <c r="DL32" s="36">
        <f t="shared" si="243"/>
        <v>227220</v>
      </c>
      <c r="DM32" s="36">
        <f t="shared" si="243"/>
        <v>274606.45161290321</v>
      </c>
      <c r="DN32" s="36">
        <f t="shared" si="243"/>
        <v>223612.90322580643</v>
      </c>
      <c r="DO32" s="36">
        <f t="shared" si="243"/>
        <v>264800</v>
      </c>
      <c r="DP32" s="36">
        <f t="shared" si="243"/>
        <v>320238.70967741939</v>
      </c>
      <c r="DQ32" s="36">
        <f t="shared" si="243"/>
        <v>215866.66666666663</v>
      </c>
      <c r="DR32" s="36">
        <f t="shared" si="243"/>
        <v>317406.45161290327</v>
      </c>
      <c r="DS32" s="36">
        <f t="shared" si="243"/>
        <v>304464.51612903224</v>
      </c>
      <c r="DT32" s="36">
        <f t="shared" si="243"/>
        <v>455807.14285714284</v>
      </c>
      <c r="DU32" s="36">
        <f t="shared" si="243"/>
        <v>238658.064516129</v>
      </c>
      <c r="DV32" s="36">
        <f t="shared" si="243"/>
        <v>368313.33333333331</v>
      </c>
      <c r="DW32" s="36">
        <f t="shared" si="243"/>
        <v>287032.25806451612</v>
      </c>
      <c r="DX32" s="36">
        <f t="shared" ref="DX32:ED32" si="244">DX30-AVERAGE(BP30,CB30,CN30,CZ30,DL30)</f>
        <v>271953.33333333337</v>
      </c>
      <c r="DY32" s="36">
        <f t="shared" si="244"/>
        <v>328729.03225806449</v>
      </c>
      <c r="DZ32" s="36">
        <f t="shared" si="244"/>
        <v>336193.54838709673</v>
      </c>
      <c r="EA32" s="36">
        <f t="shared" si="244"/>
        <v>446460</v>
      </c>
      <c r="EB32" s="36">
        <f t="shared" si="244"/>
        <v>295380.6451612903</v>
      </c>
      <c r="EC32" s="36">
        <f t="shared" si="244"/>
        <v>385920</v>
      </c>
      <c r="ED32" s="36">
        <f t="shared" si="244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245">EH30-AVERAGE(BZ30,CL30,CX30,DJ30,DV30)</f>
        <v>326826.66666666674</v>
      </c>
      <c r="EI32" s="36">
        <f t="shared" si="245"/>
        <v>503916.12903225812</v>
      </c>
      <c r="EJ32" s="36">
        <f t="shared" si="245"/>
        <v>377873.33333333326</v>
      </c>
      <c r="EK32" s="36">
        <f t="shared" si="245"/>
        <v>385529.03225806454</v>
      </c>
      <c r="EL32" s="36">
        <f t="shared" si="245"/>
        <v>328374.19354838715</v>
      </c>
      <c r="EM32" s="157">
        <f t="shared" si="245"/>
        <v>212080</v>
      </c>
      <c r="EN32" s="157">
        <f t="shared" si="245"/>
        <v>454354.83870967745</v>
      </c>
      <c r="EO32" s="157">
        <f t="shared" si="245"/>
        <v>432826.66666666674</v>
      </c>
      <c r="EP32" s="176">
        <f t="shared" si="245"/>
        <v>607012.90322580643</v>
      </c>
      <c r="EQ32" s="176">
        <f t="shared" si="245"/>
        <v>615477.41935483855</v>
      </c>
      <c r="ER32" s="186">
        <f t="shared" si="245"/>
        <v>423189.16256157635</v>
      </c>
      <c r="ES32" s="186">
        <f t="shared" si="245"/>
        <v>541709.67741935479</v>
      </c>
      <c r="ET32" s="186">
        <f t="shared" si="245"/>
        <v>411473.33333333326</v>
      </c>
      <c r="EU32" s="186">
        <f t="shared" si="245"/>
        <v>331541.93548387091</v>
      </c>
      <c r="EV32" s="186">
        <f t="shared" si="245"/>
        <v>301086.66666666669</v>
      </c>
      <c r="EW32" s="198">
        <f t="shared" si="245"/>
        <v>305006.45161290327</v>
      </c>
      <c r="EX32" s="198">
        <f t="shared" si="245"/>
        <v>251193.54838709685</v>
      </c>
      <c r="EY32" s="198">
        <f t="shared" si="245"/>
        <v>404833.33333333331</v>
      </c>
      <c r="EZ32" s="198">
        <f t="shared" si="245"/>
        <v>467806.45161290321</v>
      </c>
      <c r="FA32" s="211">
        <f t="shared" si="245"/>
        <v>371006.66666666674</v>
      </c>
      <c r="FB32" s="211">
        <f t="shared" si="245"/>
        <v>372806.45161290315</v>
      </c>
      <c r="FC32" s="221">
        <f t="shared" si="245"/>
        <v>246341.93548387091</v>
      </c>
      <c r="FD32" s="221">
        <f t="shared" si="245"/>
        <v>209287.43842364533</v>
      </c>
      <c r="FE32" s="233">
        <f t="shared" si="245"/>
        <v>336109.67741935496</v>
      </c>
      <c r="FF32" s="233">
        <f t="shared" si="245"/>
        <v>243606.66666666674</v>
      </c>
      <c r="FG32" s="233">
        <f t="shared" si="245"/>
        <v>359761.29032258072</v>
      </c>
      <c r="FH32" s="233">
        <f t="shared" si="245"/>
        <v>305386.66666666669</v>
      </c>
      <c r="FI32" s="233">
        <f t="shared" si="245"/>
        <v>434374.19354838715</v>
      </c>
      <c r="FJ32" s="233">
        <f t="shared" si="245"/>
        <v>433187.09677419352</v>
      </c>
      <c r="FK32" s="36">
        <f t="shared" si="245"/>
        <v>190106.66666666674</v>
      </c>
      <c r="FL32" s="36">
        <f t="shared" si="245"/>
        <v>157251.61290322582</v>
      </c>
      <c r="FM32" s="36">
        <f t="shared" si="245"/>
        <v>347393.33333333326</v>
      </c>
      <c r="FN32" s="36">
        <f t="shared" ref="FN32:GH32" si="246">FN30-AVERAGE(DF30,DR30,ED30,EP30,FB30)</f>
        <v>390793.54838709673</v>
      </c>
      <c r="FO32" s="36">
        <f t="shared" ref="FO32:FZ32" si="247">FO30-AVERAGE(DG30,DS30,EE30,EQ30,FC30)</f>
        <v>222477.41935483867</v>
      </c>
      <c r="FP32" s="36">
        <f t="shared" si="246"/>
        <v>154101.72413793101</v>
      </c>
      <c r="FQ32" s="36">
        <f t="shared" si="246"/>
        <v>177787.09677419357</v>
      </c>
      <c r="FR32" s="36">
        <f t="shared" si="246"/>
        <v>280586.66666666663</v>
      </c>
      <c r="FS32" s="36">
        <f t="shared" si="246"/>
        <v>204954.83870967757</v>
      </c>
      <c r="FT32" s="36">
        <f t="shared" si="246"/>
        <v>409759.99999999988</v>
      </c>
      <c r="FU32" s="36">
        <f t="shared" si="246"/>
        <v>316380.6451612903</v>
      </c>
      <c r="FV32" s="36">
        <f t="shared" si="246"/>
        <v>254935.48387096776</v>
      </c>
      <c r="FW32" s="36">
        <f t="shared" si="246"/>
        <v>249026.66666666663</v>
      </c>
      <c r="FX32" s="36">
        <f t="shared" si="246"/>
        <v>315903.22580645164</v>
      </c>
      <c r="FY32" s="257">
        <f t="shared" si="246"/>
        <v>471937.00861682196</v>
      </c>
      <c r="FZ32" s="37">
        <f t="shared" si="247"/>
        <v>279120.75791631395</v>
      </c>
      <c r="GA32" s="37">
        <f t="shared" si="246"/>
        <v>18096.670104549499</v>
      </c>
      <c r="GB32" s="37">
        <f t="shared" si="246"/>
        <v>363837.74379174307</v>
      </c>
      <c r="GC32" s="37">
        <f t="shared" si="246"/>
        <v>407518.09511647094</v>
      </c>
      <c r="GD32" s="37">
        <f t="shared" si="246"/>
        <v>382374.25637209706</v>
      </c>
      <c r="GE32" s="37">
        <f t="shared" si="246"/>
        <v>269590.4727429488</v>
      </c>
      <c r="GF32" s="37">
        <f t="shared" si="246"/>
        <v>239446.35507939884</v>
      </c>
      <c r="GG32" s="37">
        <f t="shared" si="246"/>
        <v>286981.41327568225</v>
      </c>
      <c r="GH32" s="37">
        <f t="shared" si="246"/>
        <v>524871.19675641879</v>
      </c>
      <c r="GI32" s="37">
        <f t="shared" ref="GI32" si="248">GI30-AVERAGE(EA30,EM30,EY30,FK30,FW30)</f>
        <v>437521.29773394822</v>
      </c>
      <c r="GJ32" s="37">
        <f t="shared" ref="GJ32:GL32" si="249">GJ30-AVERAGE(EB30,EN30,EZ30,FL30,FX30)</f>
        <v>707021.04590790649</v>
      </c>
      <c r="GK32" s="37">
        <f t="shared" ref="GK32" si="250">GK30-AVERAGE(EC30,EO30,FA30,FM30,FY30)</f>
        <v>660267.10129556537</v>
      </c>
      <c r="GL32" s="37">
        <f t="shared" si="249"/>
        <v>653149.7954309741</v>
      </c>
    </row>
    <row r="33" spans="1:194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251">DG30-DG56</f>
        <v>0</v>
      </c>
      <c r="DH33" s="40">
        <f t="shared" si="251"/>
        <v>0</v>
      </c>
      <c r="DI33" s="40">
        <f t="shared" si="251"/>
        <v>0</v>
      </c>
      <c r="DJ33" s="40">
        <f t="shared" si="251"/>
        <v>0</v>
      </c>
      <c r="DK33" s="40">
        <f t="shared" si="251"/>
        <v>0</v>
      </c>
      <c r="DL33" s="40">
        <f t="shared" si="251"/>
        <v>0</v>
      </c>
      <c r="DM33" s="40">
        <f t="shared" si="251"/>
        <v>0</v>
      </c>
      <c r="DN33" s="40">
        <f t="shared" si="251"/>
        <v>0</v>
      </c>
      <c r="DO33" s="40">
        <f t="shared" si="251"/>
        <v>0</v>
      </c>
      <c r="DP33" s="40">
        <f t="shared" si="251"/>
        <v>0</v>
      </c>
      <c r="DQ33" s="40">
        <f t="shared" si="251"/>
        <v>0</v>
      </c>
      <c r="DR33" s="40">
        <f t="shared" si="251"/>
        <v>0</v>
      </c>
      <c r="DS33" s="40">
        <f t="shared" si="251"/>
        <v>0</v>
      </c>
      <c r="DT33" s="40">
        <f t="shared" si="251"/>
        <v>0</v>
      </c>
      <c r="DU33" s="40">
        <f t="shared" si="251"/>
        <v>0</v>
      </c>
      <c r="DV33" s="40">
        <f t="shared" si="251"/>
        <v>0</v>
      </c>
      <c r="DW33" s="40">
        <f t="shared" si="251"/>
        <v>0</v>
      </c>
      <c r="DX33" s="40">
        <f t="shared" si="251"/>
        <v>0</v>
      </c>
      <c r="DY33" s="40">
        <f t="shared" si="251"/>
        <v>0</v>
      </c>
      <c r="DZ33" s="40">
        <f t="shared" si="251"/>
        <v>0</v>
      </c>
      <c r="EA33" s="40">
        <f t="shared" si="251"/>
        <v>0</v>
      </c>
      <c r="EB33" s="40">
        <f t="shared" si="251"/>
        <v>0</v>
      </c>
      <c r="EC33" s="40">
        <f t="shared" si="251"/>
        <v>0</v>
      </c>
      <c r="ED33" s="40">
        <f t="shared" si="251"/>
        <v>0</v>
      </c>
      <c r="EE33" s="40">
        <f t="shared" si="251"/>
        <v>0</v>
      </c>
      <c r="EF33" s="40">
        <f t="shared" si="251"/>
        <v>0</v>
      </c>
      <c r="EG33" s="40">
        <f t="shared" si="251"/>
        <v>0</v>
      </c>
      <c r="EH33" s="40">
        <f t="shared" si="251"/>
        <v>0</v>
      </c>
      <c r="EI33" s="40">
        <f t="shared" si="251"/>
        <v>0</v>
      </c>
      <c r="EJ33" s="40">
        <f t="shared" si="251"/>
        <v>0</v>
      </c>
      <c r="EK33" s="40">
        <f t="shared" si="251"/>
        <v>0</v>
      </c>
      <c r="EL33" s="40">
        <f t="shared" si="251"/>
        <v>0</v>
      </c>
      <c r="EM33" s="159">
        <f t="shared" si="251"/>
        <v>0</v>
      </c>
      <c r="EN33" s="159">
        <f t="shared" si="251"/>
        <v>0</v>
      </c>
      <c r="EO33" s="159">
        <f t="shared" ref="EO33:FF33" si="252">EO30-EO56</f>
        <v>0</v>
      </c>
      <c r="EP33" s="178">
        <f t="shared" si="252"/>
        <v>0</v>
      </c>
      <c r="EQ33" s="178">
        <f t="shared" si="252"/>
        <v>0</v>
      </c>
      <c r="ER33" s="188">
        <f t="shared" si="252"/>
        <v>0</v>
      </c>
      <c r="ES33" s="188">
        <f t="shared" si="252"/>
        <v>0</v>
      </c>
      <c r="ET33" s="188">
        <f t="shared" si="252"/>
        <v>0</v>
      </c>
      <c r="EU33" s="188">
        <f t="shared" si="252"/>
        <v>0</v>
      </c>
      <c r="EV33" s="188">
        <f t="shared" si="252"/>
        <v>0</v>
      </c>
      <c r="EW33" s="200">
        <f t="shared" si="252"/>
        <v>0</v>
      </c>
      <c r="EX33" s="200">
        <f t="shared" si="252"/>
        <v>0</v>
      </c>
      <c r="EY33" s="200">
        <f t="shared" si="252"/>
        <v>0</v>
      </c>
      <c r="EZ33" s="200">
        <f t="shared" si="252"/>
        <v>0</v>
      </c>
      <c r="FA33" s="213">
        <f t="shared" si="252"/>
        <v>0</v>
      </c>
      <c r="FB33" s="213">
        <f t="shared" si="252"/>
        <v>0</v>
      </c>
      <c r="FC33" s="223">
        <f t="shared" si="252"/>
        <v>0</v>
      </c>
      <c r="FD33" s="223">
        <f t="shared" si="252"/>
        <v>0</v>
      </c>
      <c r="FE33" s="235">
        <f t="shared" si="252"/>
        <v>0</v>
      </c>
      <c r="FF33" s="235">
        <f t="shared" si="252"/>
        <v>0</v>
      </c>
      <c r="FG33" s="235">
        <f t="shared" ref="FG33:FH33" si="253">FG30-FG56</f>
        <v>0</v>
      </c>
      <c r="FH33" s="235">
        <f t="shared" si="253"/>
        <v>0</v>
      </c>
      <c r="FI33" s="235">
        <f t="shared" ref="FI33:FJ33" si="254">FI30-FI56</f>
        <v>0</v>
      </c>
      <c r="FJ33" s="235">
        <f t="shared" si="254"/>
        <v>0</v>
      </c>
      <c r="FK33" s="40">
        <f t="shared" ref="FK33" si="255">FK30-FK56</f>
        <v>0</v>
      </c>
      <c r="FL33" s="40">
        <f t="shared" ref="FL33:FP33" si="256">FL30-FL56</f>
        <v>0</v>
      </c>
      <c r="FM33" s="40">
        <f t="shared" si="256"/>
        <v>0</v>
      </c>
      <c r="FN33" s="40">
        <f t="shared" si="256"/>
        <v>0</v>
      </c>
      <c r="FO33" s="40">
        <f t="shared" si="256"/>
        <v>0</v>
      </c>
      <c r="FP33" s="40">
        <f t="shared" si="256"/>
        <v>0</v>
      </c>
      <c r="FQ33" s="40">
        <f t="shared" ref="FQ33:FR33" si="257">FQ30-FQ56</f>
        <v>0</v>
      </c>
      <c r="FR33" s="40">
        <f t="shared" si="257"/>
        <v>0</v>
      </c>
      <c r="FS33" s="40">
        <f t="shared" ref="FS33:FT33" si="258">FS30-FS56</f>
        <v>0</v>
      </c>
      <c r="FT33" s="40">
        <f t="shared" si="258"/>
        <v>0</v>
      </c>
      <c r="FU33" s="40">
        <f t="shared" ref="FU33:FV33" si="259">FU30-FU56</f>
        <v>0</v>
      </c>
      <c r="FV33" s="40">
        <f t="shared" si="259"/>
        <v>0</v>
      </c>
      <c r="FW33" s="40">
        <f t="shared" ref="FW33:FX33" si="260">FW30-FW56</f>
        <v>0</v>
      </c>
      <c r="FX33" s="40">
        <f t="shared" si="260"/>
        <v>-90462.202519560349</v>
      </c>
      <c r="FY33" s="259">
        <f t="shared" ref="FY33:GB33" si="261">FY30-FY56</f>
        <v>5286.8274755235761</v>
      </c>
      <c r="FZ33" s="41">
        <f t="shared" si="261"/>
        <v>-37469.612373809796</v>
      </c>
      <c r="GA33" s="41">
        <f t="shared" si="261"/>
        <v>-280760.51053931925</v>
      </c>
      <c r="GB33" s="41">
        <f t="shared" si="261"/>
        <v>-25376.68120514811</v>
      </c>
      <c r="GC33" s="41">
        <f t="shared" ref="GC33:GD33" si="262">GC30-GC56</f>
        <v>-24247.120344871655</v>
      </c>
      <c r="GD33" s="41">
        <f t="shared" si="262"/>
        <v>-24774.573450872675</v>
      </c>
      <c r="GE33" s="41">
        <f t="shared" ref="GE33:GH33" si="263">GE30-GE56</f>
        <v>-19130.821069636731</v>
      </c>
      <c r="GF33" s="41">
        <f t="shared" si="263"/>
        <v>-12891.596749111428</v>
      </c>
      <c r="GG33" s="41">
        <f t="shared" si="263"/>
        <v>-19768.538179873256</v>
      </c>
      <c r="GH33" s="41">
        <f t="shared" si="263"/>
        <v>-32158.555535800755</v>
      </c>
      <c r="GI33" s="41">
        <f t="shared" ref="GI33:GK33" si="264">GI30-GI56</f>
        <v>-27315.213507508161</v>
      </c>
      <c r="GJ33" s="41">
        <f t="shared" si="264"/>
        <v>-50684.438431406394</v>
      </c>
      <c r="GK33" s="41">
        <f t="shared" si="264"/>
        <v>-52468.224426303525</v>
      </c>
      <c r="GL33" s="41">
        <f t="shared" ref="GL33" si="265">GL30-GL56</f>
        <v>1605533.9470142368</v>
      </c>
    </row>
    <row r="34" spans="1:194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260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</row>
    <row r="35" spans="1:194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1">
        <v>63831</v>
      </c>
      <c r="EN35" s="141">
        <v>63852</v>
      </c>
      <c r="EO35" s="141">
        <v>63237</v>
      </c>
      <c r="EP35" s="141">
        <v>53020</v>
      </c>
      <c r="EQ35" s="141">
        <v>36001</v>
      </c>
      <c r="ER35" s="141">
        <v>29970.620689655174</v>
      </c>
      <c r="ES35" s="141">
        <v>28104</v>
      </c>
      <c r="ET35" s="141">
        <v>26197</v>
      </c>
      <c r="EU35" s="141">
        <v>29185</v>
      </c>
      <c r="EV35" s="141">
        <v>35552</v>
      </c>
      <c r="EW35" s="141">
        <v>38589</v>
      </c>
      <c r="EX35" s="141">
        <v>46229</v>
      </c>
      <c r="EY35" s="141">
        <v>41225</v>
      </c>
      <c r="EZ35" s="141">
        <v>40912</v>
      </c>
      <c r="FA35" s="141">
        <v>39753</v>
      </c>
      <c r="FB35" s="141">
        <v>37558</v>
      </c>
      <c r="FC35" s="141">
        <v>31383</v>
      </c>
      <c r="FD35" s="141">
        <v>27982</v>
      </c>
      <c r="FE35" s="141">
        <v>23721</v>
      </c>
      <c r="FF35" s="141">
        <v>24536</v>
      </c>
      <c r="FG35" s="141">
        <v>27844</v>
      </c>
      <c r="FH35" s="141">
        <v>34466</v>
      </c>
      <c r="FI35" s="141">
        <v>34155</v>
      </c>
      <c r="FJ35" s="141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34586</v>
      </c>
      <c r="FP35" s="30">
        <v>36090</v>
      </c>
      <c r="FQ35" s="30">
        <v>40517</v>
      </c>
      <c r="FR35" s="30">
        <v>43329</v>
      </c>
      <c r="FS35" s="30">
        <v>47609</v>
      </c>
      <c r="FT35" s="30">
        <v>50552</v>
      </c>
      <c r="FU35" s="30">
        <v>51839</v>
      </c>
      <c r="FV35" s="30">
        <v>60035</v>
      </c>
      <c r="FW35" s="30">
        <v>62436</v>
      </c>
      <c r="FX35" s="30">
        <v>62621</v>
      </c>
      <c r="FY35" s="254">
        <v>59571.331069888227</v>
      </c>
      <c r="FZ35" s="31">
        <v>59706.814968823019</v>
      </c>
      <c r="GA35" s="31">
        <v>59730.007049483727</v>
      </c>
      <c r="GB35" s="31">
        <v>51696.066746471632</v>
      </c>
      <c r="GC35" s="31">
        <v>44520.922102594966</v>
      </c>
      <c r="GD35" s="31">
        <v>38592.76669656278</v>
      </c>
      <c r="GE35" s="31">
        <v>38489.562175502302</v>
      </c>
      <c r="GF35" s="31">
        <v>41598.758288274665</v>
      </c>
      <c r="GG35" s="31">
        <v>48612.566147315716</v>
      </c>
      <c r="GH35" s="31">
        <v>53563.351836367518</v>
      </c>
      <c r="GI35" s="31">
        <v>59076.897502365144</v>
      </c>
      <c r="GJ35" s="31">
        <v>55032.594698773304</v>
      </c>
      <c r="GK35" s="31">
        <v>54142.930433424714</v>
      </c>
      <c r="GL35" s="31">
        <v>53931.009944817168</v>
      </c>
    </row>
    <row r="36" spans="1:194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266">O35-C35</f>
        <v>4089</v>
      </c>
      <c r="P36" s="36">
        <f t="shared" si="266"/>
        <v>1461</v>
      </c>
      <c r="Q36" s="36">
        <f t="shared" si="266"/>
        <v>-346</v>
      </c>
      <c r="R36" s="36">
        <f t="shared" si="266"/>
        <v>-3977</v>
      </c>
      <c r="S36" s="36">
        <f t="shared" si="266"/>
        <v>-5232</v>
      </c>
      <c r="T36" s="36">
        <f t="shared" si="266"/>
        <v>-7888</v>
      </c>
      <c r="U36" s="36">
        <f t="shared" si="266"/>
        <v>-7131</v>
      </c>
      <c r="V36" s="36">
        <f t="shared" si="266"/>
        <v>-4527</v>
      </c>
      <c r="W36" s="36">
        <f t="shared" si="266"/>
        <v>-2110</v>
      </c>
      <c r="X36" s="36">
        <f t="shared" si="266"/>
        <v>-467</v>
      </c>
      <c r="Y36" s="36">
        <f t="shared" si="266"/>
        <v>-4697</v>
      </c>
      <c r="Z36" s="36">
        <f t="shared" si="266"/>
        <v>-1822</v>
      </c>
      <c r="AA36" s="36">
        <f t="shared" si="266"/>
        <v>-3634</v>
      </c>
      <c r="AB36" s="36">
        <f t="shared" si="266"/>
        <v>-2254</v>
      </c>
      <c r="AC36" s="36">
        <f t="shared" si="266"/>
        <v>-1308</v>
      </c>
      <c r="AD36" s="36">
        <f t="shared" si="266"/>
        <v>-610.00000000000182</v>
      </c>
      <c r="AE36" s="36">
        <f t="shared" si="266"/>
        <v>-811</v>
      </c>
      <c r="AF36" s="36">
        <f t="shared" si="266"/>
        <v>-767</v>
      </c>
      <c r="AG36" s="36">
        <f t="shared" si="266"/>
        <v>-4454</v>
      </c>
      <c r="AH36" s="36">
        <f t="shared" si="266"/>
        <v>-5870</v>
      </c>
      <c r="AI36" s="36">
        <f t="shared" si="266"/>
        <v>-9095</v>
      </c>
      <c r="AJ36" s="36">
        <f t="shared" si="266"/>
        <v>-9137</v>
      </c>
      <c r="AK36" s="36">
        <f t="shared" si="266"/>
        <v>-5501</v>
      </c>
      <c r="AL36" s="36">
        <f t="shared" si="266"/>
        <v>-5519</v>
      </c>
      <c r="AM36" s="36">
        <f t="shared" si="266"/>
        <v>-2744</v>
      </c>
      <c r="AN36" s="36">
        <f t="shared" si="266"/>
        <v>-803</v>
      </c>
      <c r="AO36" s="36">
        <f t="shared" si="266"/>
        <v>-1009</v>
      </c>
      <c r="AP36" s="36">
        <f t="shared" si="266"/>
        <v>-306.99999999999818</v>
      </c>
      <c r="AQ36" s="36">
        <f t="shared" si="266"/>
        <v>-136</v>
      </c>
      <c r="AR36" s="36">
        <f t="shared" si="266"/>
        <v>-2212</v>
      </c>
      <c r="AS36" s="36">
        <f t="shared" si="266"/>
        <v>-1972</v>
      </c>
      <c r="AT36" s="36">
        <f t="shared" si="266"/>
        <v>-780</v>
      </c>
      <c r="AU36" s="36">
        <f t="shared" ref="AU36:BZ36" si="267">AU35-AI35</f>
        <v>66</v>
      </c>
      <c r="AV36" s="36">
        <f t="shared" si="267"/>
        <v>203</v>
      </c>
      <c r="AW36" s="36">
        <f t="shared" si="267"/>
        <v>2157.9999999999964</v>
      </c>
      <c r="AX36" s="36">
        <f t="shared" si="267"/>
        <v>5631</v>
      </c>
      <c r="AY36" s="36">
        <f t="shared" si="267"/>
        <v>8132</v>
      </c>
      <c r="AZ36" s="36">
        <f t="shared" si="267"/>
        <v>6761</v>
      </c>
      <c r="BA36" s="36">
        <f t="shared" si="267"/>
        <v>9341</v>
      </c>
      <c r="BB36" s="36">
        <f t="shared" si="267"/>
        <v>9233</v>
      </c>
      <c r="BC36" s="36">
        <f t="shared" si="267"/>
        <v>12047</v>
      </c>
      <c r="BD36" s="36">
        <f t="shared" si="267"/>
        <v>15071</v>
      </c>
      <c r="BE36" s="36">
        <f t="shared" si="267"/>
        <v>13460</v>
      </c>
      <c r="BF36" s="36">
        <f t="shared" si="267"/>
        <v>9745</v>
      </c>
      <c r="BG36" s="36">
        <f t="shared" si="267"/>
        <v>8713</v>
      </c>
      <c r="BH36" s="36">
        <f t="shared" si="267"/>
        <v>5132</v>
      </c>
      <c r="BI36" s="36">
        <f t="shared" si="267"/>
        <v>-2050.9999999999964</v>
      </c>
      <c r="BJ36" s="36">
        <f t="shared" si="267"/>
        <v>-6925</v>
      </c>
      <c r="BK36" s="36">
        <f t="shared" si="267"/>
        <v>-11430</v>
      </c>
      <c r="BL36" s="36">
        <f t="shared" si="267"/>
        <v>-9188</v>
      </c>
      <c r="BM36" s="36">
        <f t="shared" si="267"/>
        <v>-8093</v>
      </c>
      <c r="BN36" s="36">
        <f t="shared" si="267"/>
        <v>-6604</v>
      </c>
      <c r="BO36" s="36">
        <f t="shared" si="267"/>
        <v>-9852</v>
      </c>
      <c r="BP36" s="36">
        <f t="shared" si="267"/>
        <v>-10900</v>
      </c>
      <c r="BQ36" s="36">
        <f t="shared" si="267"/>
        <v>-8423</v>
      </c>
      <c r="BR36" s="36">
        <f t="shared" si="267"/>
        <v>-6457</v>
      </c>
      <c r="BS36" s="36">
        <f t="shared" si="267"/>
        <v>-7596</v>
      </c>
      <c r="BT36" s="36">
        <f t="shared" si="267"/>
        <v>-7728</v>
      </c>
      <c r="BU36" s="36">
        <f t="shared" si="267"/>
        <v>-3244</v>
      </c>
      <c r="BV36" s="36">
        <f t="shared" si="267"/>
        <v>-1449</v>
      </c>
      <c r="BW36" s="36">
        <f t="shared" si="267"/>
        <v>-1440</v>
      </c>
      <c r="BX36" s="36">
        <f t="shared" si="267"/>
        <v>187</v>
      </c>
      <c r="BY36" s="36">
        <f t="shared" si="267"/>
        <v>-1624</v>
      </c>
      <c r="BZ36" s="36">
        <f t="shared" si="267"/>
        <v>-3514</v>
      </c>
      <c r="CA36" s="36">
        <f t="shared" ref="CA36:DF36" si="268">CA35-BO35</f>
        <v>-4471</v>
      </c>
      <c r="CB36" s="36">
        <f t="shared" si="268"/>
        <v>-5438</v>
      </c>
      <c r="CC36" s="36">
        <f t="shared" si="268"/>
        <v>-5738</v>
      </c>
      <c r="CD36" s="36">
        <f t="shared" si="268"/>
        <v>-5758</v>
      </c>
      <c r="CE36" s="36">
        <f t="shared" si="268"/>
        <v>-4069</v>
      </c>
      <c r="CF36" s="36">
        <f t="shared" si="268"/>
        <v>-1937</v>
      </c>
      <c r="CG36" s="36">
        <f t="shared" si="268"/>
        <v>-1620</v>
      </c>
      <c r="CH36" s="36">
        <f t="shared" si="268"/>
        <v>995</v>
      </c>
      <c r="CI36" s="36">
        <f t="shared" si="268"/>
        <v>6125</v>
      </c>
      <c r="CJ36" s="36">
        <f t="shared" si="268"/>
        <v>9754.25</v>
      </c>
      <c r="CK36" s="36">
        <f t="shared" si="268"/>
        <v>11018</v>
      </c>
      <c r="CL36" s="36">
        <f t="shared" si="268"/>
        <v>11097</v>
      </c>
      <c r="CM36" s="36">
        <f t="shared" si="268"/>
        <v>12292</v>
      </c>
      <c r="CN36" s="36">
        <f t="shared" si="268"/>
        <v>12222</v>
      </c>
      <c r="CO36" s="36">
        <f t="shared" si="268"/>
        <v>13397</v>
      </c>
      <c r="CP36" s="36">
        <f t="shared" si="268"/>
        <v>15341</v>
      </c>
      <c r="CQ36" s="36">
        <f t="shared" si="268"/>
        <v>14140</v>
      </c>
      <c r="CR36" s="36">
        <f t="shared" si="268"/>
        <v>12760</v>
      </c>
      <c r="CS36" s="36">
        <f t="shared" si="268"/>
        <v>13500</v>
      </c>
      <c r="CT36" s="36">
        <f t="shared" si="268"/>
        <v>14578</v>
      </c>
      <c r="CU36" s="36">
        <f t="shared" si="268"/>
        <v>13853</v>
      </c>
      <c r="CV36" s="36">
        <f t="shared" si="268"/>
        <v>9098.75</v>
      </c>
      <c r="CW36" s="36">
        <f t="shared" si="268"/>
        <v>5063</v>
      </c>
      <c r="CX36" s="36">
        <f t="shared" si="268"/>
        <v>1151</v>
      </c>
      <c r="CY36" s="36">
        <f t="shared" si="268"/>
        <v>220</v>
      </c>
      <c r="CZ36" s="36">
        <f t="shared" si="268"/>
        <v>2084.9999999999964</v>
      </c>
      <c r="DA36" s="36">
        <f t="shared" si="268"/>
        <v>997</v>
      </c>
      <c r="DB36" s="36">
        <f t="shared" si="268"/>
        <v>-629</v>
      </c>
      <c r="DC36" s="36">
        <f t="shared" si="268"/>
        <v>-2363</v>
      </c>
      <c r="DD36" s="36">
        <f t="shared" si="268"/>
        <v>-3662</v>
      </c>
      <c r="DE36" s="36">
        <f t="shared" si="268"/>
        <v>-9383</v>
      </c>
      <c r="DF36" s="36">
        <f t="shared" si="268"/>
        <v>-13497</v>
      </c>
      <c r="DG36" s="36">
        <f t="shared" ref="DG36:ED36" si="269">DG35-CU35</f>
        <v>-17906</v>
      </c>
      <c r="DH36" s="36">
        <f t="shared" si="269"/>
        <v>-16544</v>
      </c>
      <c r="DI36" s="36">
        <f t="shared" si="269"/>
        <v>-11934</v>
      </c>
      <c r="DJ36" s="36">
        <f t="shared" si="269"/>
        <v>-7733</v>
      </c>
      <c r="DK36" s="36">
        <f t="shared" si="269"/>
        <v>-2506</v>
      </c>
      <c r="DL36" s="36">
        <f t="shared" si="269"/>
        <v>-573</v>
      </c>
      <c r="DM36" s="36">
        <f t="shared" si="269"/>
        <v>2242</v>
      </c>
      <c r="DN36" s="36">
        <f t="shared" si="269"/>
        <v>5092</v>
      </c>
      <c r="DO36" s="36">
        <f t="shared" si="269"/>
        <v>6861</v>
      </c>
      <c r="DP36" s="36">
        <f t="shared" si="269"/>
        <v>8909</v>
      </c>
      <c r="DQ36" s="36">
        <f t="shared" si="269"/>
        <v>13479</v>
      </c>
      <c r="DR36" s="36">
        <f t="shared" si="269"/>
        <v>16936</v>
      </c>
      <c r="DS36" s="36">
        <f t="shared" si="269"/>
        <v>21569</v>
      </c>
      <c r="DT36" s="36">
        <f t="shared" si="269"/>
        <v>19130</v>
      </c>
      <c r="DU36" s="36">
        <f t="shared" si="269"/>
        <v>21928</v>
      </c>
      <c r="DV36" s="36">
        <f t="shared" si="269"/>
        <v>24380</v>
      </c>
      <c r="DW36" s="36">
        <f t="shared" si="269"/>
        <v>25080</v>
      </c>
      <c r="DX36" s="36">
        <f t="shared" si="269"/>
        <v>22453.000000000004</v>
      </c>
      <c r="DY36" s="36">
        <f t="shared" si="269"/>
        <v>20610</v>
      </c>
      <c r="DZ36" s="36">
        <f t="shared" si="269"/>
        <v>19888</v>
      </c>
      <c r="EA36" s="36">
        <f t="shared" si="269"/>
        <v>18928</v>
      </c>
      <c r="EB36" s="36">
        <f t="shared" si="269"/>
        <v>21467</v>
      </c>
      <c r="EC36" s="36">
        <f t="shared" si="269"/>
        <v>20563</v>
      </c>
      <c r="ED36" s="36">
        <f t="shared" si="269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270">EH35-DV35</f>
        <v>6864</v>
      </c>
      <c r="EI36" s="36">
        <f t="shared" si="270"/>
        <v>-973</v>
      </c>
      <c r="EJ36" s="36">
        <f t="shared" si="270"/>
        <v>-1217</v>
      </c>
      <c r="EK36" s="36">
        <f t="shared" si="270"/>
        <v>-4173</v>
      </c>
      <c r="EL36" s="36">
        <f t="shared" si="270"/>
        <v>-2180</v>
      </c>
      <c r="EM36" s="157">
        <f t="shared" si="270"/>
        <v>1680</v>
      </c>
      <c r="EN36" s="157">
        <f t="shared" si="270"/>
        <v>-981</v>
      </c>
      <c r="EO36" s="157">
        <f t="shared" si="270"/>
        <v>-414</v>
      </c>
      <c r="EP36" s="176">
        <f t="shared" si="270"/>
        <v>-8158</v>
      </c>
      <c r="EQ36" s="176">
        <f t="shared" si="270"/>
        <v>-15773</v>
      </c>
      <c r="ER36" s="186">
        <f t="shared" si="270"/>
        <v>-12856.379310344826</v>
      </c>
      <c r="ES36" s="186">
        <f t="shared" si="270"/>
        <v>-16891</v>
      </c>
      <c r="ET36" s="186">
        <f t="shared" si="270"/>
        <v>-24149</v>
      </c>
      <c r="EU36" s="186">
        <f t="shared" si="270"/>
        <v>-20929</v>
      </c>
      <c r="EV36" s="186">
        <f t="shared" si="270"/>
        <v>-17674</v>
      </c>
      <c r="EW36" s="198">
        <f t="shared" si="270"/>
        <v>-15007</v>
      </c>
      <c r="EX36" s="198">
        <f t="shared" si="270"/>
        <v>-13318</v>
      </c>
      <c r="EY36" s="198">
        <f t="shared" si="270"/>
        <v>-22606</v>
      </c>
      <c r="EZ36" s="198">
        <f t="shared" si="270"/>
        <v>-22940</v>
      </c>
      <c r="FA36" s="211">
        <f t="shared" si="270"/>
        <v>-23484</v>
      </c>
      <c r="FB36" s="211">
        <f t="shared" si="270"/>
        <v>-15462</v>
      </c>
      <c r="FC36" s="221">
        <f t="shared" si="270"/>
        <v>-4618</v>
      </c>
      <c r="FD36" s="221">
        <f t="shared" si="270"/>
        <v>-1988.6206896551739</v>
      </c>
      <c r="FE36" s="233">
        <f t="shared" si="270"/>
        <v>-4383</v>
      </c>
      <c r="FF36" s="233">
        <f t="shared" si="270"/>
        <v>-1661</v>
      </c>
      <c r="FG36" s="233">
        <f t="shared" si="270"/>
        <v>-1341</v>
      </c>
      <c r="FH36" s="233">
        <f t="shared" si="270"/>
        <v>-1086</v>
      </c>
      <c r="FI36" s="233">
        <f t="shared" si="270"/>
        <v>-4434</v>
      </c>
      <c r="FJ36" s="233">
        <f t="shared" si="270"/>
        <v>-10292</v>
      </c>
      <c r="FK36" s="36">
        <f t="shared" si="270"/>
        <v>-1079</v>
      </c>
      <c r="FL36" s="36">
        <f t="shared" si="270"/>
        <v>5554</v>
      </c>
      <c r="FM36" s="36">
        <f t="shared" si="270"/>
        <v>5034</v>
      </c>
      <c r="FN36" s="36">
        <f t="shared" ref="FN36:GH36" si="271">FN35-FB35</f>
        <v>3166</v>
      </c>
      <c r="FO36" s="36">
        <f t="shared" ref="FO36:FZ36" si="272">FO35-FC35</f>
        <v>3203</v>
      </c>
      <c r="FP36" s="36">
        <f t="shared" si="271"/>
        <v>8108</v>
      </c>
      <c r="FQ36" s="36">
        <f t="shared" si="271"/>
        <v>16796</v>
      </c>
      <c r="FR36" s="36">
        <f t="shared" si="271"/>
        <v>18793</v>
      </c>
      <c r="FS36" s="36">
        <f t="shared" si="271"/>
        <v>19765</v>
      </c>
      <c r="FT36" s="36">
        <f t="shared" si="271"/>
        <v>16086</v>
      </c>
      <c r="FU36" s="36">
        <f t="shared" si="271"/>
        <v>17684</v>
      </c>
      <c r="FV36" s="36">
        <f t="shared" si="271"/>
        <v>24098</v>
      </c>
      <c r="FW36" s="36">
        <f t="shared" si="271"/>
        <v>22290</v>
      </c>
      <c r="FX36" s="36">
        <f t="shared" si="271"/>
        <v>16155</v>
      </c>
      <c r="FY36" s="257">
        <f t="shared" si="271"/>
        <v>14784.331069888227</v>
      </c>
      <c r="FZ36" s="37">
        <f t="shared" si="272"/>
        <v>18982.814968823019</v>
      </c>
      <c r="GA36" s="37">
        <f t="shared" si="271"/>
        <v>25144.007049483727</v>
      </c>
      <c r="GB36" s="37">
        <f t="shared" si="271"/>
        <v>15606.066746471632</v>
      </c>
      <c r="GC36" s="37">
        <f t="shared" si="271"/>
        <v>4003.9221025949664</v>
      </c>
      <c r="GD36" s="37">
        <f t="shared" si="271"/>
        <v>-4736.2333034372205</v>
      </c>
      <c r="GE36" s="37">
        <f t="shared" si="271"/>
        <v>-9119.4378244976979</v>
      </c>
      <c r="GF36" s="37">
        <f t="shared" si="271"/>
        <v>-8953.2417117253353</v>
      </c>
      <c r="GG36" s="37">
        <f t="shared" si="271"/>
        <v>-3226.4338526842839</v>
      </c>
      <c r="GH36" s="37">
        <f t="shared" si="271"/>
        <v>-6471.6481636324825</v>
      </c>
      <c r="GI36" s="37">
        <f t="shared" ref="GI36" si="273">GI35-FW35</f>
        <v>-3359.1024976348563</v>
      </c>
      <c r="GJ36" s="37">
        <f t="shared" ref="GJ36:GL36" si="274">GJ35-FX35</f>
        <v>-7588.4053012266959</v>
      </c>
      <c r="GK36" s="37">
        <f t="shared" ref="GK36" si="275">GK35-FY35</f>
        <v>-5428.4006364635134</v>
      </c>
      <c r="GL36" s="37">
        <f t="shared" si="274"/>
        <v>-5775.805024005851</v>
      </c>
    </row>
    <row r="37" spans="1:194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276">BL35-AVERAGE(D35,P35,AB35,AN35,AZ35)</f>
        <v>-4870.4000000000015</v>
      </c>
      <c r="BM37" s="36">
        <f t="shared" si="276"/>
        <v>-1818</v>
      </c>
      <c r="BN37" s="36">
        <f t="shared" si="276"/>
        <v>-441.20000000000073</v>
      </c>
      <c r="BO37" s="36">
        <f t="shared" si="276"/>
        <v>-1666.7999999999993</v>
      </c>
      <c r="BP37" s="36">
        <f t="shared" si="276"/>
        <v>-2054.7999999999993</v>
      </c>
      <c r="BQ37" s="36">
        <f t="shared" si="276"/>
        <v>-2046</v>
      </c>
      <c r="BR37" s="36">
        <f t="shared" si="276"/>
        <v>-2382.4000000000015</v>
      </c>
      <c r="BS37" s="36">
        <f t="shared" si="276"/>
        <v>-4646</v>
      </c>
      <c r="BT37" s="36">
        <f t="shared" si="276"/>
        <v>-7248.8000000000029</v>
      </c>
      <c r="BU37" s="36">
        <f t="shared" si="276"/>
        <v>-6729.8000000000029</v>
      </c>
      <c r="BV37" s="36">
        <f t="shared" si="276"/>
        <v>-6182.4000000000015</v>
      </c>
      <c r="BW37" s="36">
        <f t="shared" si="276"/>
        <v>-7529.2000000000007</v>
      </c>
      <c r="BX37" s="36">
        <f t="shared" si="276"/>
        <v>-3878.7999999999993</v>
      </c>
      <c r="BY37" s="36">
        <f t="shared" si="276"/>
        <v>-3159</v>
      </c>
      <c r="BZ37" s="36">
        <f t="shared" si="276"/>
        <v>-3502.2000000000007</v>
      </c>
      <c r="CA37" s="36">
        <f t="shared" si="276"/>
        <v>-5341</v>
      </c>
      <c r="CB37" s="36">
        <f t="shared" si="276"/>
        <v>-6153.5999999999985</v>
      </c>
      <c r="CC37" s="36">
        <f t="shared" si="276"/>
        <v>-6080</v>
      </c>
      <c r="CD37" s="36">
        <f t="shared" si="276"/>
        <v>-6562.5999999999985</v>
      </c>
      <c r="CE37" s="36">
        <f t="shared" si="276"/>
        <v>-6710.5999999999985</v>
      </c>
      <c r="CF37" s="36">
        <f t="shared" si="276"/>
        <v>-6786.4000000000015</v>
      </c>
      <c r="CG37" s="36">
        <f t="shared" si="276"/>
        <v>-5682.7999999999993</v>
      </c>
      <c r="CH37" s="36">
        <f t="shared" si="276"/>
        <v>-3170.5999999999985</v>
      </c>
      <c r="CI37" s="36">
        <f t="shared" si="276"/>
        <v>819</v>
      </c>
      <c r="CJ37" s="36">
        <f t="shared" si="276"/>
        <v>6934.8499999999985</v>
      </c>
      <c r="CK37" s="36">
        <f t="shared" si="276"/>
        <v>8397.6</v>
      </c>
      <c r="CL37" s="36">
        <f t="shared" si="276"/>
        <v>7955.2000000000007</v>
      </c>
      <c r="CM37" s="36">
        <f t="shared" si="276"/>
        <v>7595.5999999999985</v>
      </c>
      <c r="CN37" s="36">
        <f t="shared" si="276"/>
        <v>6917.5999999999985</v>
      </c>
      <c r="CO37" s="36">
        <f t="shared" si="276"/>
        <v>8742.4000000000015</v>
      </c>
      <c r="CP37" s="36">
        <f t="shared" si="276"/>
        <v>10602.400000000001</v>
      </c>
      <c r="CQ37" s="36">
        <f t="shared" si="276"/>
        <v>9825.5999999999985</v>
      </c>
      <c r="CR37" s="36">
        <f t="shared" si="276"/>
        <v>8667</v>
      </c>
      <c r="CS37" s="36">
        <f t="shared" si="276"/>
        <v>9868.7999999999993</v>
      </c>
      <c r="CT37" s="36">
        <f t="shared" si="276"/>
        <v>12860.8</v>
      </c>
      <c r="CU37" s="36">
        <f t="shared" si="276"/>
        <v>14943.400000000001</v>
      </c>
      <c r="CV37" s="36">
        <f t="shared" si="276"/>
        <v>14691.349999999999</v>
      </c>
      <c r="CW37" s="36">
        <f t="shared" si="276"/>
        <v>11534</v>
      </c>
      <c r="CX37" s="36">
        <f t="shared" si="276"/>
        <v>7125.2000000000007</v>
      </c>
      <c r="CY37" s="36">
        <f t="shared" si="276"/>
        <v>5839.5999999999985</v>
      </c>
      <c r="CZ37" s="36">
        <f t="shared" si="276"/>
        <v>7253.9999999999964</v>
      </c>
      <c r="DA37" s="36">
        <f t="shared" si="276"/>
        <v>7594.5999999999985</v>
      </c>
      <c r="DB37" s="36">
        <f t="shared" si="276"/>
        <v>7555.2000000000007</v>
      </c>
      <c r="DC37" s="36">
        <f t="shared" si="276"/>
        <v>5211.7999999999993</v>
      </c>
      <c r="DD37" s="36">
        <f t="shared" si="276"/>
        <v>3319</v>
      </c>
      <c r="DE37" s="36">
        <f t="shared" si="276"/>
        <v>-1262.7999999999993</v>
      </c>
      <c r="DF37" s="36">
        <f t="shared" si="276"/>
        <v>-3202.2000000000007</v>
      </c>
      <c r="DG37" s="36">
        <f t="shared" si="276"/>
        <v>-6010.5999999999985</v>
      </c>
      <c r="DH37" s="36">
        <f t="shared" si="276"/>
        <v>-5175.25</v>
      </c>
      <c r="DI37" s="36">
        <f t="shared" si="276"/>
        <v>-3541</v>
      </c>
      <c r="DJ37" s="36">
        <f t="shared" si="276"/>
        <v>-2880.4000000000015</v>
      </c>
      <c r="DK37" s="36">
        <f t="shared" si="276"/>
        <v>1286.4000000000015</v>
      </c>
      <c r="DL37" s="36">
        <f t="shared" si="276"/>
        <v>4072.9999999999964</v>
      </c>
      <c r="DM37" s="36">
        <f t="shared" si="276"/>
        <v>7098</v>
      </c>
      <c r="DN37" s="36">
        <f t="shared" si="276"/>
        <v>10198.799999999999</v>
      </c>
      <c r="DO37" s="36">
        <f t="shared" si="276"/>
        <v>10307.800000000003</v>
      </c>
      <c r="DP37" s="36">
        <f t="shared" si="276"/>
        <v>11315</v>
      </c>
      <c r="DQ37" s="36">
        <f t="shared" si="276"/>
        <v>12775.8</v>
      </c>
      <c r="DR37" s="36">
        <f t="shared" si="276"/>
        <v>14993.400000000001</v>
      </c>
      <c r="DS37" s="36">
        <f t="shared" si="276"/>
        <v>17718</v>
      </c>
      <c r="DT37" s="36">
        <f t="shared" si="276"/>
        <v>15293.150000000001</v>
      </c>
      <c r="DU37" s="36">
        <f t="shared" si="276"/>
        <v>19501</v>
      </c>
      <c r="DV37" s="36">
        <f t="shared" si="276"/>
        <v>22620.2</v>
      </c>
      <c r="DW37" s="36">
        <f t="shared" si="276"/>
        <v>27229.8</v>
      </c>
      <c r="DX37" s="36">
        <f t="shared" ref="DX37:ED37" si="277">DX35-AVERAGE(BP35,CB35,CN35,CZ35,DL35)</f>
        <v>27046.799999999999</v>
      </c>
      <c r="DY37" s="36">
        <f t="shared" si="277"/>
        <v>27213</v>
      </c>
      <c r="DZ37" s="36">
        <f t="shared" si="277"/>
        <v>28569</v>
      </c>
      <c r="EA37" s="36">
        <f t="shared" si="277"/>
        <v>27841.199999999997</v>
      </c>
      <c r="EB37" s="36">
        <f t="shared" si="277"/>
        <v>31113.599999999999</v>
      </c>
      <c r="EC37" s="36">
        <f t="shared" si="277"/>
        <v>30792.400000000001</v>
      </c>
      <c r="ED37" s="36">
        <f t="shared" si="277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278">EH35-AVERAGE(BZ35,CL35,CX35,DJ35,DV35)</f>
        <v>24408</v>
      </c>
      <c r="EI37" s="36">
        <f t="shared" si="278"/>
        <v>20133.8</v>
      </c>
      <c r="EJ37" s="36">
        <f t="shared" si="278"/>
        <v>19680</v>
      </c>
      <c r="EK37" s="36">
        <f t="shared" si="278"/>
        <v>16738.400000000001</v>
      </c>
      <c r="EL37" s="36">
        <f t="shared" si="278"/>
        <v>19602.199999999997</v>
      </c>
      <c r="EM37" s="157">
        <f t="shared" si="278"/>
        <v>22821.800000000003</v>
      </c>
      <c r="EN37" s="157">
        <f t="shared" si="278"/>
        <v>22625.199999999997</v>
      </c>
      <c r="EO37" s="157">
        <f t="shared" si="278"/>
        <v>23070.6</v>
      </c>
      <c r="EP37" s="176">
        <f t="shared" si="278"/>
        <v>14904.400000000001</v>
      </c>
      <c r="EQ37" s="176">
        <f t="shared" si="278"/>
        <v>2567.8000000000029</v>
      </c>
      <c r="ER37" s="186">
        <f t="shared" si="278"/>
        <v>-176.22931034482463</v>
      </c>
      <c r="ES37" s="186">
        <f t="shared" si="278"/>
        <v>-2646.4000000000015</v>
      </c>
      <c r="ET37" s="186">
        <f t="shared" si="278"/>
        <v>-6892.8000000000029</v>
      </c>
      <c r="EU37" s="186">
        <f t="shared" si="278"/>
        <v>-7617.8000000000029</v>
      </c>
      <c r="EV37" s="186">
        <f t="shared" si="278"/>
        <v>-4988</v>
      </c>
      <c r="EW37" s="198">
        <f t="shared" si="278"/>
        <v>-4883.1999999999971</v>
      </c>
      <c r="EX37" s="198">
        <f t="shared" si="278"/>
        <v>-1218.1999999999971</v>
      </c>
      <c r="EY37" s="198">
        <f t="shared" si="278"/>
        <v>-7633.4000000000015</v>
      </c>
      <c r="EZ37" s="198">
        <f t="shared" si="278"/>
        <v>-8013.4000000000015</v>
      </c>
      <c r="FA37" s="211">
        <f t="shared" si="278"/>
        <v>-7962.4000000000015</v>
      </c>
      <c r="FB37" s="211">
        <f t="shared" si="278"/>
        <v>-6375.4000000000015</v>
      </c>
      <c r="FC37" s="221">
        <f t="shared" si="278"/>
        <v>-4846.5999999999985</v>
      </c>
      <c r="FD37" s="221">
        <f t="shared" si="278"/>
        <v>-3430.5241379310391</v>
      </c>
      <c r="FE37" s="233">
        <f t="shared" si="278"/>
        <v>-7874.7999999999993</v>
      </c>
      <c r="FF37" s="233">
        <f t="shared" si="278"/>
        <v>-8656.4000000000015</v>
      </c>
      <c r="FG37" s="233">
        <f t="shared" si="278"/>
        <v>-9137.1999999999971</v>
      </c>
      <c r="FH37" s="233">
        <f t="shared" si="278"/>
        <v>-7088.8000000000029</v>
      </c>
      <c r="FI37" s="233">
        <f t="shared" si="278"/>
        <v>-10251</v>
      </c>
      <c r="FJ37" s="233">
        <f t="shared" si="278"/>
        <v>-13280.800000000003</v>
      </c>
      <c r="FK37" s="36">
        <f t="shared" si="278"/>
        <v>-9212.4000000000015</v>
      </c>
      <c r="FL37" s="36">
        <f t="shared" si="278"/>
        <v>-3018</v>
      </c>
      <c r="FM37" s="36">
        <f t="shared" si="278"/>
        <v>-3080.5999999999985</v>
      </c>
      <c r="FN37" s="36">
        <f t="shared" ref="FN37:GH37" si="279">FN35-AVERAGE(DF35,DR35,ED35,EP35,FB35)</f>
        <v>-3019.1999999999971</v>
      </c>
      <c r="FO37" s="36">
        <f t="shared" ref="FO37:FZ37" si="280">FO35-AVERAGE(DG35,DS35,EE35,EQ35,FC35)</f>
        <v>-745.80000000000291</v>
      </c>
      <c r="FP37" s="36">
        <f t="shared" si="279"/>
        <v>5629.2758620689638</v>
      </c>
      <c r="FQ37" s="36">
        <f t="shared" si="279"/>
        <v>9965</v>
      </c>
      <c r="FR37" s="36">
        <f t="shared" si="279"/>
        <v>10596.400000000001</v>
      </c>
      <c r="FS37" s="36">
        <f t="shared" si="279"/>
        <v>10761.599999999999</v>
      </c>
      <c r="FT37" s="36">
        <f t="shared" si="279"/>
        <v>8616.5999999999985</v>
      </c>
      <c r="FU37" s="36">
        <f t="shared" si="279"/>
        <v>7585.4000000000015</v>
      </c>
      <c r="FV37" s="36">
        <f t="shared" si="279"/>
        <v>10979.199999999997</v>
      </c>
      <c r="FW37" s="36">
        <f t="shared" si="279"/>
        <v>12320.800000000003</v>
      </c>
      <c r="FX37" s="36">
        <f t="shared" si="279"/>
        <v>10735.199999999997</v>
      </c>
      <c r="FY37" s="257">
        <f t="shared" si="279"/>
        <v>8668.1310698882298</v>
      </c>
      <c r="FZ37" s="37">
        <f t="shared" si="280"/>
        <v>12821.21496882302</v>
      </c>
      <c r="GA37" s="37">
        <f t="shared" si="279"/>
        <v>21074.207049483724</v>
      </c>
      <c r="GB37" s="37">
        <f t="shared" si="279"/>
        <v>17256.742608540597</v>
      </c>
      <c r="GC37" s="37">
        <f t="shared" si="279"/>
        <v>9266.7221025949693</v>
      </c>
      <c r="GD37" s="37">
        <f t="shared" si="279"/>
        <v>1014.7666965627795</v>
      </c>
      <c r="GE37" s="37">
        <f t="shared" si="279"/>
        <v>-2678.2378244977008</v>
      </c>
      <c r="GF37" s="37">
        <f t="shared" si="279"/>
        <v>-4049.0417117253382</v>
      </c>
      <c r="GG37" s="37">
        <f t="shared" si="279"/>
        <v>1422.9661473157175</v>
      </c>
      <c r="GH37" s="37">
        <f t="shared" si="279"/>
        <v>868.35183636751754</v>
      </c>
      <c r="GI37" s="37">
        <f t="shared" ref="GI37" si="281">GI35-AVERAGE(EA35,EM35,EY35,FK35,FW35)</f>
        <v>5119.0975023651408</v>
      </c>
      <c r="GJ37" s="37">
        <f t="shared" ref="GJ37:GL37" si="282">GJ35-AVERAGE(EB35,EN35,EZ35,FL35,FX35)</f>
        <v>-704.20530122669879</v>
      </c>
      <c r="GK37" s="37">
        <f t="shared" ref="GK37" si="283">GK35-AVERAGE(EC35,EO35,FA35,FM35,FY35)</f>
        <v>-56.935780552928918</v>
      </c>
      <c r="GL37" s="37">
        <f t="shared" si="282"/>
        <v>3493.646951052564</v>
      </c>
    </row>
    <row r="38" spans="1:194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284">BK35-MIN($C35:$ED35)</f>
        <v>4475</v>
      </c>
      <c r="BL38" s="36">
        <f t="shared" si="284"/>
        <v>842</v>
      </c>
      <c r="BM38" s="36">
        <f t="shared" si="284"/>
        <v>1624</v>
      </c>
      <c r="BN38" s="36">
        <f t="shared" si="284"/>
        <v>5242</v>
      </c>
      <c r="BO38" s="36">
        <f t="shared" si="284"/>
        <v>7613</v>
      </c>
      <c r="BP38" s="36">
        <f t="shared" si="284"/>
        <v>10835</v>
      </c>
      <c r="BQ38" s="36">
        <f t="shared" si="284"/>
        <v>13402</v>
      </c>
      <c r="BR38" s="36">
        <f t="shared" si="284"/>
        <v>14934</v>
      </c>
      <c r="BS38" s="36">
        <f t="shared" si="284"/>
        <v>15795</v>
      </c>
      <c r="BT38" s="36">
        <f t="shared" si="284"/>
        <v>14437</v>
      </c>
      <c r="BU38" s="36">
        <f t="shared" si="284"/>
        <v>14253</v>
      </c>
      <c r="BV38" s="36">
        <f t="shared" si="284"/>
        <v>10077</v>
      </c>
      <c r="BW38" s="36">
        <f t="shared" si="284"/>
        <v>3035</v>
      </c>
      <c r="BX38" s="36">
        <f t="shared" si="284"/>
        <v>1029</v>
      </c>
      <c r="BY38" s="57">
        <f t="shared" si="284"/>
        <v>0</v>
      </c>
      <c r="BZ38" s="36">
        <f t="shared" si="284"/>
        <v>1728</v>
      </c>
      <c r="CA38" s="36">
        <f t="shared" si="284"/>
        <v>3142</v>
      </c>
      <c r="CB38" s="36">
        <f t="shared" si="284"/>
        <v>5397</v>
      </c>
      <c r="CC38" s="36">
        <f t="shared" si="284"/>
        <v>7664</v>
      </c>
      <c r="CD38" s="36">
        <f t="shared" si="284"/>
        <v>9176</v>
      </c>
      <c r="CE38" s="36">
        <f t="shared" si="284"/>
        <v>11726</v>
      </c>
      <c r="CF38" s="36">
        <f t="shared" si="284"/>
        <v>12500</v>
      </c>
      <c r="CG38" s="36">
        <f t="shared" si="284"/>
        <v>12633</v>
      </c>
      <c r="CH38" s="36">
        <f t="shared" si="284"/>
        <v>11072</v>
      </c>
      <c r="CI38" s="36">
        <f t="shared" si="284"/>
        <v>9160</v>
      </c>
      <c r="CJ38" s="36">
        <f t="shared" si="284"/>
        <v>10783.25</v>
      </c>
      <c r="CK38" s="36">
        <f t="shared" si="284"/>
        <v>11018</v>
      </c>
      <c r="CL38" s="36">
        <f t="shared" si="284"/>
        <v>12825</v>
      </c>
      <c r="CM38" s="36">
        <f t="shared" si="284"/>
        <v>15434</v>
      </c>
      <c r="CN38" s="36">
        <f t="shared" si="284"/>
        <v>17619</v>
      </c>
      <c r="CO38" s="36">
        <f t="shared" si="284"/>
        <v>21061</v>
      </c>
      <c r="CP38" s="36">
        <f t="shared" si="284"/>
        <v>24517</v>
      </c>
      <c r="CQ38" s="36">
        <f t="shared" ref="CQ38:DV38" si="285">CQ35-MIN($C35:$ED35)</f>
        <v>25866</v>
      </c>
      <c r="CR38" s="36">
        <f t="shared" si="285"/>
        <v>25260</v>
      </c>
      <c r="CS38" s="36">
        <f t="shared" si="285"/>
        <v>26133</v>
      </c>
      <c r="CT38" s="36">
        <f t="shared" si="285"/>
        <v>25650</v>
      </c>
      <c r="CU38" s="36">
        <f t="shared" si="285"/>
        <v>23013</v>
      </c>
      <c r="CV38" s="36">
        <f t="shared" si="285"/>
        <v>19882</v>
      </c>
      <c r="CW38" s="36">
        <f t="shared" si="285"/>
        <v>16081</v>
      </c>
      <c r="CX38" s="36">
        <f t="shared" si="285"/>
        <v>13976</v>
      </c>
      <c r="CY38" s="36">
        <f t="shared" si="285"/>
        <v>15654</v>
      </c>
      <c r="CZ38" s="36">
        <f t="shared" si="285"/>
        <v>19703.999999999996</v>
      </c>
      <c r="DA38" s="36">
        <f t="shared" si="285"/>
        <v>22058</v>
      </c>
      <c r="DB38" s="36">
        <f t="shared" si="285"/>
        <v>23888</v>
      </c>
      <c r="DC38" s="36">
        <f t="shared" si="285"/>
        <v>23503</v>
      </c>
      <c r="DD38" s="36">
        <f t="shared" si="285"/>
        <v>21598</v>
      </c>
      <c r="DE38" s="36">
        <f t="shared" si="285"/>
        <v>16750</v>
      </c>
      <c r="DF38" s="36">
        <f t="shared" si="285"/>
        <v>12153</v>
      </c>
      <c r="DG38" s="36">
        <f t="shared" si="285"/>
        <v>5107</v>
      </c>
      <c r="DH38" s="36">
        <f t="shared" si="285"/>
        <v>3338</v>
      </c>
      <c r="DI38" s="36">
        <f t="shared" si="285"/>
        <v>4147</v>
      </c>
      <c r="DJ38" s="36">
        <f t="shared" si="285"/>
        <v>6243</v>
      </c>
      <c r="DK38" s="36">
        <f t="shared" si="285"/>
        <v>13148</v>
      </c>
      <c r="DL38" s="36">
        <f t="shared" si="285"/>
        <v>19130.999999999996</v>
      </c>
      <c r="DM38" s="36">
        <f t="shared" si="285"/>
        <v>24300</v>
      </c>
      <c r="DN38" s="36">
        <f t="shared" si="285"/>
        <v>28980</v>
      </c>
      <c r="DO38" s="36">
        <f t="shared" si="285"/>
        <v>30364</v>
      </c>
      <c r="DP38" s="36">
        <f t="shared" si="285"/>
        <v>30507</v>
      </c>
      <c r="DQ38" s="36">
        <f t="shared" si="285"/>
        <v>30229</v>
      </c>
      <c r="DR38" s="36">
        <f t="shared" si="285"/>
        <v>29089</v>
      </c>
      <c r="DS38" s="36">
        <f t="shared" si="285"/>
        <v>26676</v>
      </c>
      <c r="DT38" s="36">
        <f t="shared" si="285"/>
        <v>22468</v>
      </c>
      <c r="DU38" s="36">
        <f t="shared" si="285"/>
        <v>26075</v>
      </c>
      <c r="DV38" s="36">
        <f t="shared" si="285"/>
        <v>30623</v>
      </c>
      <c r="DW38" s="36">
        <f t="shared" ref="DW38:ED38" si="286">DW35-MIN($C35:$ED35)</f>
        <v>38228</v>
      </c>
      <c r="DX38" s="36">
        <f t="shared" si="286"/>
        <v>41584</v>
      </c>
      <c r="DY38" s="36">
        <f t="shared" si="286"/>
        <v>44910</v>
      </c>
      <c r="DZ38" s="36">
        <f t="shared" si="286"/>
        <v>48868</v>
      </c>
      <c r="EA38" s="36">
        <f t="shared" si="286"/>
        <v>49292</v>
      </c>
      <c r="EB38" s="36">
        <f t="shared" si="286"/>
        <v>51974</v>
      </c>
      <c r="EC38" s="36">
        <f t="shared" si="286"/>
        <v>50792</v>
      </c>
      <c r="ED38" s="36">
        <f t="shared" si="286"/>
        <v>48319</v>
      </c>
      <c r="EE38" s="36">
        <f t="shared" ref="EE38:FF38" si="287">EE35-MIN($C35:$ED35)</f>
        <v>38915</v>
      </c>
      <c r="EF38" s="36">
        <f t="shared" si="287"/>
        <v>29968</v>
      </c>
      <c r="EG38" s="36">
        <f t="shared" si="287"/>
        <v>32136</v>
      </c>
      <c r="EH38" s="36">
        <f t="shared" si="287"/>
        <v>37487</v>
      </c>
      <c r="EI38" s="36">
        <f t="shared" si="287"/>
        <v>37255</v>
      </c>
      <c r="EJ38" s="36">
        <f t="shared" si="287"/>
        <v>40367</v>
      </c>
      <c r="EK38" s="36">
        <f t="shared" si="287"/>
        <v>40737</v>
      </c>
      <c r="EL38" s="36">
        <f t="shared" si="287"/>
        <v>46688</v>
      </c>
      <c r="EM38" s="157">
        <f t="shared" si="287"/>
        <v>50972</v>
      </c>
      <c r="EN38" s="157">
        <f t="shared" si="287"/>
        <v>50993</v>
      </c>
      <c r="EO38" s="157">
        <f t="shared" si="287"/>
        <v>50378</v>
      </c>
      <c r="EP38" s="176">
        <f t="shared" si="287"/>
        <v>40161</v>
      </c>
      <c r="EQ38" s="176">
        <f t="shared" si="287"/>
        <v>23142</v>
      </c>
      <c r="ER38" s="186">
        <f t="shared" si="287"/>
        <v>17111.620689655174</v>
      </c>
      <c r="ES38" s="186">
        <f t="shared" si="287"/>
        <v>15245</v>
      </c>
      <c r="ET38" s="186">
        <f t="shared" si="287"/>
        <v>13338</v>
      </c>
      <c r="EU38" s="186">
        <f t="shared" si="287"/>
        <v>16326</v>
      </c>
      <c r="EV38" s="186">
        <f t="shared" si="287"/>
        <v>22693</v>
      </c>
      <c r="EW38" s="198">
        <f t="shared" si="287"/>
        <v>25730</v>
      </c>
      <c r="EX38" s="198">
        <f t="shared" si="287"/>
        <v>33370</v>
      </c>
      <c r="EY38" s="198">
        <f t="shared" si="287"/>
        <v>28366</v>
      </c>
      <c r="EZ38" s="198">
        <f t="shared" si="287"/>
        <v>28053</v>
      </c>
      <c r="FA38" s="211">
        <f t="shared" si="287"/>
        <v>26894</v>
      </c>
      <c r="FB38" s="211">
        <f t="shared" si="287"/>
        <v>24699</v>
      </c>
      <c r="FC38" s="221">
        <f t="shared" si="287"/>
        <v>18524</v>
      </c>
      <c r="FD38" s="221">
        <f t="shared" si="287"/>
        <v>15123</v>
      </c>
      <c r="FE38" s="233">
        <f t="shared" si="287"/>
        <v>10862</v>
      </c>
      <c r="FF38" s="233">
        <f t="shared" si="287"/>
        <v>11677</v>
      </c>
      <c r="FG38" s="233">
        <f t="shared" ref="FG38:FH38" si="288">FG35-MIN($C35:$ED35)</f>
        <v>14985</v>
      </c>
      <c r="FH38" s="233">
        <f t="shared" si="288"/>
        <v>21607</v>
      </c>
      <c r="FI38" s="233">
        <f t="shared" ref="FI38:FJ38" si="289">FI35-MIN($C35:$ED35)</f>
        <v>21296</v>
      </c>
      <c r="FJ38" s="233">
        <f t="shared" si="289"/>
        <v>23078</v>
      </c>
      <c r="FK38" s="36">
        <f t="shared" ref="FK38" si="290">FK35-MIN($C35:$ED35)</f>
        <v>27287</v>
      </c>
      <c r="FL38" s="36">
        <f t="shared" ref="FL38:FN38" si="291">FL35-MIN($C35:$ED35)</f>
        <v>33607</v>
      </c>
      <c r="FM38" s="36">
        <f t="shared" si="291"/>
        <v>31928</v>
      </c>
      <c r="FN38" s="36">
        <f t="shared" si="291"/>
        <v>27865</v>
      </c>
      <c r="FO38" s="36">
        <f t="shared" ref="FO38:FP38" si="292">FO35-MIN($C35:$ED35)</f>
        <v>21727</v>
      </c>
      <c r="FP38" s="36">
        <f t="shared" si="292"/>
        <v>23231</v>
      </c>
      <c r="FQ38" s="36">
        <f t="shared" ref="FQ38:FR38" si="293">FQ35-MIN($C35:$ED35)</f>
        <v>27658</v>
      </c>
      <c r="FR38" s="36">
        <f t="shared" si="293"/>
        <v>30470</v>
      </c>
      <c r="FS38" s="36">
        <f t="shared" ref="FS38:FT38" si="294">FS35-MIN($C35:$ED35)</f>
        <v>34750</v>
      </c>
      <c r="FT38" s="36">
        <f t="shared" si="294"/>
        <v>37693</v>
      </c>
      <c r="FU38" s="36">
        <f t="shared" ref="FU38:FV38" si="295">FU35-MIN($C35:$ED35)</f>
        <v>38980</v>
      </c>
      <c r="FV38" s="36">
        <f t="shared" si="295"/>
        <v>47176</v>
      </c>
      <c r="FW38" s="36">
        <f t="shared" ref="FW38:FX38" si="296">FW35-MIN($C35:$ED35)</f>
        <v>49577</v>
      </c>
      <c r="FX38" s="36">
        <f t="shared" si="296"/>
        <v>49762</v>
      </c>
      <c r="FY38" s="257">
        <f t="shared" ref="FY38:GA38" si="297">FY35-MIN($C35:$ED35)</f>
        <v>46712.331069888227</v>
      </c>
      <c r="FZ38" s="37">
        <f t="shared" ref="FZ38" si="298">FZ35-MIN($C35:$ED35)</f>
        <v>46847.814968823019</v>
      </c>
      <c r="GA38" s="37">
        <f t="shared" si="297"/>
        <v>46871.007049483727</v>
      </c>
      <c r="GB38" s="37">
        <f t="shared" ref="GB38" si="299">GB35-MIN($C35:$ED35)</f>
        <v>38837.066746471632</v>
      </c>
      <c r="GC38" s="37">
        <f t="shared" ref="GC38:GE38" si="300">GC35-MIN($C35:$ED35)</f>
        <v>31661.922102594966</v>
      </c>
      <c r="GD38" s="37">
        <f t="shared" ref="GD38" si="301">GD35-MIN($C35:$ED35)</f>
        <v>25733.76669656278</v>
      </c>
      <c r="GE38" s="37">
        <f t="shared" si="300"/>
        <v>25630.562175502302</v>
      </c>
      <c r="GF38" s="37">
        <f t="shared" ref="GF38" si="302">GF35-MIN($C35:$ED35)</f>
        <v>28739.758288274665</v>
      </c>
      <c r="GG38" s="37">
        <f t="shared" ref="GG38:GH38" si="303">GG35-MIN($C35:$ED35)</f>
        <v>35753.566147315716</v>
      </c>
      <c r="GH38" s="37">
        <f t="shared" si="303"/>
        <v>40704.351836367518</v>
      </c>
      <c r="GI38" s="37">
        <f t="shared" ref="GI38:GJ38" si="304">GI35-MIN($C35:$ED35)</f>
        <v>46217.897502365144</v>
      </c>
      <c r="GJ38" s="37">
        <f t="shared" si="304"/>
        <v>42173.594698773304</v>
      </c>
      <c r="GK38" s="37">
        <f t="shared" ref="GK38:GL38" si="305">GK35-MIN($C35:$ED35)</f>
        <v>41283.930433424714</v>
      </c>
      <c r="GL38" s="37">
        <f t="shared" si="305"/>
        <v>41072.009944817168</v>
      </c>
    </row>
    <row r="39" spans="1:194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306">DG35-DG58</f>
        <v>0</v>
      </c>
      <c r="DH39" s="43">
        <f t="shared" si="306"/>
        <v>0</v>
      </c>
      <c r="DI39" s="43">
        <f t="shared" si="306"/>
        <v>0</v>
      </c>
      <c r="DJ39" s="43">
        <f t="shared" si="306"/>
        <v>0</v>
      </c>
      <c r="DK39" s="43">
        <f t="shared" si="306"/>
        <v>0</v>
      </c>
      <c r="DL39" s="43">
        <f t="shared" si="306"/>
        <v>0</v>
      </c>
      <c r="DM39" s="43">
        <f t="shared" si="306"/>
        <v>0</v>
      </c>
      <c r="DN39" s="38">
        <f t="shared" si="306"/>
        <v>0</v>
      </c>
      <c r="DO39" s="43">
        <f t="shared" si="306"/>
        <v>0</v>
      </c>
      <c r="DP39" s="43">
        <f t="shared" si="306"/>
        <v>0</v>
      </c>
      <c r="DQ39" s="43">
        <f t="shared" si="306"/>
        <v>0</v>
      </c>
      <c r="DR39" s="43">
        <f t="shared" si="306"/>
        <v>0</v>
      </c>
      <c r="DS39" s="43">
        <f t="shared" si="306"/>
        <v>0</v>
      </c>
      <c r="DT39" s="43">
        <f t="shared" si="306"/>
        <v>0</v>
      </c>
      <c r="DU39" s="43">
        <f t="shared" si="306"/>
        <v>0</v>
      </c>
      <c r="DV39" s="43">
        <f t="shared" si="306"/>
        <v>0</v>
      </c>
      <c r="DW39" s="43">
        <f t="shared" si="306"/>
        <v>0</v>
      </c>
      <c r="DX39" s="43">
        <f t="shared" si="306"/>
        <v>0</v>
      </c>
      <c r="DY39" s="43">
        <f t="shared" si="306"/>
        <v>0</v>
      </c>
      <c r="DZ39" s="43">
        <f t="shared" si="306"/>
        <v>0</v>
      </c>
      <c r="EA39" s="43">
        <f t="shared" si="306"/>
        <v>0</v>
      </c>
      <c r="EB39" s="43">
        <f t="shared" si="306"/>
        <v>0</v>
      </c>
      <c r="EC39" s="43">
        <f t="shared" si="306"/>
        <v>0</v>
      </c>
      <c r="ED39" s="43">
        <f t="shared" si="306"/>
        <v>0</v>
      </c>
      <c r="EE39" s="43">
        <f t="shared" si="306"/>
        <v>0</v>
      </c>
      <c r="EF39" s="43">
        <f t="shared" si="306"/>
        <v>0</v>
      </c>
      <c r="EG39" s="43">
        <f t="shared" si="306"/>
        <v>0</v>
      </c>
      <c r="EH39" s="43">
        <f t="shared" si="306"/>
        <v>0</v>
      </c>
      <c r="EI39" s="43">
        <f t="shared" si="306"/>
        <v>0</v>
      </c>
      <c r="EJ39" s="43">
        <f t="shared" si="306"/>
        <v>0</v>
      </c>
      <c r="EK39" s="43">
        <f t="shared" si="306"/>
        <v>0</v>
      </c>
      <c r="EL39" s="43">
        <f t="shared" si="306"/>
        <v>0</v>
      </c>
      <c r="EM39" s="162">
        <f t="shared" si="306"/>
        <v>0</v>
      </c>
      <c r="EN39" s="162">
        <f t="shared" si="306"/>
        <v>0</v>
      </c>
      <c r="EO39" s="162">
        <f t="shared" ref="EO39:FF39" si="307">EO35-EO58</f>
        <v>0</v>
      </c>
      <c r="EP39" s="180">
        <f t="shared" si="307"/>
        <v>0</v>
      </c>
      <c r="EQ39" s="180">
        <f t="shared" si="307"/>
        <v>0</v>
      </c>
      <c r="ER39" s="190">
        <f t="shared" si="307"/>
        <v>0</v>
      </c>
      <c r="ES39" s="190">
        <f t="shared" si="307"/>
        <v>0</v>
      </c>
      <c r="ET39" s="190">
        <f t="shared" si="307"/>
        <v>0</v>
      </c>
      <c r="EU39" s="190">
        <f t="shared" si="307"/>
        <v>0</v>
      </c>
      <c r="EV39" s="190">
        <f t="shared" si="307"/>
        <v>0</v>
      </c>
      <c r="EW39" s="202">
        <f t="shared" si="307"/>
        <v>0</v>
      </c>
      <c r="EX39" s="202">
        <f t="shared" si="307"/>
        <v>0</v>
      </c>
      <c r="EY39" s="202">
        <f t="shared" si="307"/>
        <v>0</v>
      </c>
      <c r="EZ39" s="202">
        <f t="shared" si="307"/>
        <v>0</v>
      </c>
      <c r="FA39" s="215">
        <f t="shared" si="307"/>
        <v>0</v>
      </c>
      <c r="FB39" s="215">
        <f t="shared" si="307"/>
        <v>0</v>
      </c>
      <c r="FC39" s="225">
        <f t="shared" si="307"/>
        <v>0</v>
      </c>
      <c r="FD39" s="225">
        <f t="shared" si="307"/>
        <v>0</v>
      </c>
      <c r="FE39" s="237">
        <f t="shared" si="307"/>
        <v>0</v>
      </c>
      <c r="FF39" s="237">
        <f t="shared" si="307"/>
        <v>0</v>
      </c>
      <c r="FG39" s="237">
        <f t="shared" ref="FG39:FH39" si="308">FG35-FG58</f>
        <v>0</v>
      </c>
      <c r="FH39" s="237">
        <f t="shared" si="308"/>
        <v>0</v>
      </c>
      <c r="FI39" s="237">
        <f t="shared" ref="FI39:FJ39" si="309">FI35-FI58</f>
        <v>0</v>
      </c>
      <c r="FJ39" s="237">
        <f t="shared" si="309"/>
        <v>0</v>
      </c>
      <c r="FK39" s="43">
        <f t="shared" ref="FK39" si="310">FK35-FK58</f>
        <v>0</v>
      </c>
      <c r="FL39" s="43">
        <f t="shared" ref="FL39:FP39" si="311">FL35-FL58</f>
        <v>0</v>
      </c>
      <c r="FM39" s="43">
        <f t="shared" si="311"/>
        <v>0</v>
      </c>
      <c r="FN39" s="43">
        <f t="shared" si="311"/>
        <v>0</v>
      </c>
      <c r="FO39" s="43">
        <f t="shared" si="311"/>
        <v>0</v>
      </c>
      <c r="FP39" s="43">
        <f t="shared" si="311"/>
        <v>0</v>
      </c>
      <c r="FQ39" s="43">
        <f>FQ35-FQ58</f>
        <v>0</v>
      </c>
      <c r="FR39" s="43">
        <f t="shared" ref="FR39" si="312">FR35-FR58</f>
        <v>0</v>
      </c>
      <c r="FS39" s="43">
        <f t="shared" ref="FS39:FT39" si="313">FS35-FS58</f>
        <v>0</v>
      </c>
      <c r="FT39" s="43">
        <f t="shared" si="313"/>
        <v>0</v>
      </c>
      <c r="FU39" s="43">
        <f t="shared" ref="FU39:FV39" si="314">FU35-FU58</f>
        <v>0</v>
      </c>
      <c r="FV39" s="43">
        <f t="shared" si="314"/>
        <v>0</v>
      </c>
      <c r="FW39" s="43">
        <f t="shared" ref="FW39:FX39" si="315">FW35-FW58</f>
        <v>0</v>
      </c>
      <c r="FX39" s="43">
        <f t="shared" si="315"/>
        <v>1074.9999999999563</v>
      </c>
      <c r="FY39" s="265">
        <f t="shared" ref="FY39:GB39" si="316">FY35-FY58</f>
        <v>-225.66893011177308</v>
      </c>
      <c r="FZ39" s="49">
        <f t="shared" si="316"/>
        <v>-541.18503117701039</v>
      </c>
      <c r="GA39" s="49">
        <f t="shared" si="316"/>
        <v>-3807.0129869545053</v>
      </c>
      <c r="GB39" s="49">
        <f t="shared" si="316"/>
        <v>-12471.340777609614</v>
      </c>
      <c r="GC39" s="49">
        <f t="shared" ref="GC39:GD39" si="317">GC35-GC58</f>
        <v>-21005.15225600759</v>
      </c>
      <c r="GD39" s="49">
        <f t="shared" si="317"/>
        <v>-29430.225432185987</v>
      </c>
      <c r="GE39" s="49">
        <f t="shared" ref="GE39:GH39" si="318">GE35-GE58</f>
        <v>-35217.465451910568</v>
      </c>
      <c r="GF39" s="49">
        <f t="shared" si="318"/>
        <v>-41007.91334742523</v>
      </c>
      <c r="GG39" s="49">
        <f t="shared" si="318"/>
        <v>-41164.787204512169</v>
      </c>
      <c r="GH39" s="49">
        <f t="shared" si="318"/>
        <v>-38365.010896065483</v>
      </c>
      <c r="GI39" s="49">
        <f t="shared" ref="GI39:GK39" si="319">GI35-GI58</f>
        <v>-35593.910925424963</v>
      </c>
      <c r="GJ39" s="49">
        <f t="shared" si="319"/>
        <v>-30458.092269394285</v>
      </c>
      <c r="GK39" s="49">
        <f t="shared" si="319"/>
        <v>-22574.384082924604</v>
      </c>
      <c r="GL39" s="49">
        <f t="shared" ref="GL39" si="320">GL35-GL58</f>
        <v>53931.009944817168</v>
      </c>
    </row>
    <row r="40" spans="1:194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63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</row>
    <row r="41" spans="1:194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321">DQ35*1000/DQ20</f>
        <v>44.923118673779229</v>
      </c>
      <c r="DR41" s="42">
        <f t="shared" si="321"/>
        <v>37.643130027773672</v>
      </c>
      <c r="DS41" s="42">
        <f t="shared" si="321"/>
        <v>36.489118592059988</v>
      </c>
      <c r="DT41" s="42">
        <f t="shared" si="321"/>
        <v>29.298982887489604</v>
      </c>
      <c r="DU41" s="42">
        <f t="shared" si="321"/>
        <v>37.818338716426602</v>
      </c>
      <c r="DV41" s="42">
        <f t="shared" si="321"/>
        <v>36.497606773948242</v>
      </c>
      <c r="DW41" s="42">
        <f t="shared" si="321"/>
        <v>45.068565560125677</v>
      </c>
      <c r="DX41" s="42">
        <f t="shared" si="321"/>
        <v>48.665914907375232</v>
      </c>
      <c r="DY41" s="42">
        <f t="shared" si="321"/>
        <v>54.119955608218667</v>
      </c>
      <c r="DZ41" s="42">
        <f t="shared" si="321"/>
        <v>57.177948058339481</v>
      </c>
      <c r="EA41" s="42">
        <f t="shared" si="321"/>
        <v>51.680086755131455</v>
      </c>
      <c r="EB41" s="42">
        <f t="shared" si="321"/>
        <v>62.318777781339939</v>
      </c>
      <c r="EC41" s="42">
        <f t="shared" si="321"/>
        <v>55.488585712656075</v>
      </c>
      <c r="ED41" s="42">
        <f t="shared" si="321"/>
        <v>49.76573724065311</v>
      </c>
      <c r="EE41" s="42">
        <f t="shared" ref="EE41:FF41" si="322">EE35*1000/EE20</f>
        <v>38.513785035414408</v>
      </c>
      <c r="EF41" s="42">
        <f t="shared" si="322"/>
        <v>31.250936569828674</v>
      </c>
      <c r="EG41" s="42">
        <f t="shared" si="322"/>
        <v>40.612256608090803</v>
      </c>
      <c r="EH41" s="42">
        <f t="shared" si="322"/>
        <v>44.917547290340764</v>
      </c>
      <c r="EI41" s="42">
        <f t="shared" si="322"/>
        <v>39.905732530507777</v>
      </c>
      <c r="EJ41" s="42">
        <f t="shared" si="322"/>
        <v>47.870657078551723</v>
      </c>
      <c r="EK41" s="42">
        <f t="shared" si="322"/>
        <v>44.336314325519233</v>
      </c>
      <c r="EL41" s="42">
        <f t="shared" si="322"/>
        <v>47.525585781854744</v>
      </c>
      <c r="EM41" s="149">
        <f t="shared" si="322"/>
        <v>55.568534441257889</v>
      </c>
      <c r="EN41" s="134">
        <f t="shared" si="322"/>
        <v>46.909411142230852</v>
      </c>
      <c r="EO41" s="134">
        <f t="shared" si="322"/>
        <v>46.74104566040711</v>
      </c>
      <c r="EP41" s="134">
        <f t="shared" si="322"/>
        <v>33.544949079434446</v>
      </c>
      <c r="EQ41" s="134">
        <f t="shared" si="322"/>
        <v>22.569450122437225</v>
      </c>
      <c r="ER41" s="134">
        <f t="shared" si="322"/>
        <v>21.403072846350486</v>
      </c>
      <c r="ES41" s="134">
        <f t="shared" si="322"/>
        <v>18.378535756354641</v>
      </c>
      <c r="ET41" s="134">
        <f t="shared" si="322"/>
        <v>18.331972933717935</v>
      </c>
      <c r="EU41" s="134">
        <f t="shared" si="322"/>
        <v>21.645831072015522</v>
      </c>
      <c r="EV41" s="134">
        <f t="shared" si="322"/>
        <v>28.367361518585156</v>
      </c>
      <c r="EW41" s="134">
        <f t="shared" si="322"/>
        <v>29.829032795501277</v>
      </c>
      <c r="EX41" s="134">
        <f t="shared" si="322"/>
        <v>38.262428247091364</v>
      </c>
      <c r="EY41" s="134">
        <f t="shared" si="322"/>
        <v>30.924576809628615</v>
      </c>
      <c r="EZ41" s="134">
        <f t="shared" si="322"/>
        <v>27.785497899619209</v>
      </c>
      <c r="FA41" s="134">
        <f t="shared" si="322"/>
        <v>28.183105194019046</v>
      </c>
      <c r="FB41" s="134">
        <f t="shared" si="322"/>
        <v>25.489651689343745</v>
      </c>
      <c r="FC41" s="134">
        <f t="shared" si="322"/>
        <v>23.262195368216123</v>
      </c>
      <c r="FD41" s="134">
        <f t="shared" si="322"/>
        <v>21.157887996064755</v>
      </c>
      <c r="FE41" s="134">
        <f t="shared" si="322"/>
        <v>16.872480914602804</v>
      </c>
      <c r="FF41" s="134">
        <f t="shared" si="322"/>
        <v>18.421631827232332</v>
      </c>
      <c r="FG41" s="134">
        <f t="shared" ref="FG41:FH41" si="323">FG35*1000/FG20</f>
        <v>19.536728613530517</v>
      </c>
      <c r="FH41" s="134">
        <f t="shared" si="323"/>
        <v>26.139354781916875</v>
      </c>
      <c r="FI41" s="134">
        <f t="shared" ref="FI41:FJ41" si="324">FI35*1000/FI20</f>
        <v>22.792104365850065</v>
      </c>
      <c r="FJ41" s="134">
        <f t="shared" si="324"/>
        <v>24.437953286777812</v>
      </c>
      <c r="FK41" s="272">
        <f t="shared" ref="FK41" si="325">FK35*1000/FK20</f>
        <v>31.150692622242175</v>
      </c>
      <c r="FL41" s="272">
        <f t="shared" ref="FL41:FN41" si="326">FL35*1000/FL20</f>
        <v>34.919686201906828</v>
      </c>
      <c r="FM41" s="272">
        <f t="shared" si="326"/>
        <v>29.749510430112338</v>
      </c>
      <c r="FN41" s="272">
        <f t="shared" si="326"/>
        <v>25.07119736468962</v>
      </c>
      <c r="FO41" s="272">
        <f t="shared" ref="FO41:FP41" si="327">FO35*1000/FO20</f>
        <v>24.086939754066623</v>
      </c>
      <c r="FP41" s="272">
        <f t="shared" si="327"/>
        <v>26.567733149348172</v>
      </c>
      <c r="FQ41" s="272">
        <f t="shared" ref="FQ41:FR41" si="328">FQ35*1000/FQ20</f>
        <v>30.609768928453047</v>
      </c>
      <c r="FR41" s="272">
        <f t="shared" si="328"/>
        <v>29.970145334104966</v>
      </c>
      <c r="FS41" s="272">
        <f t="shared" ref="FS41:FT41" si="329">FS35*1000/FS20</f>
        <v>33.697265176601242</v>
      </c>
      <c r="FT41" s="272">
        <f t="shared" si="329"/>
        <v>33.270451628153147</v>
      </c>
      <c r="FU41" s="272">
        <f t="shared" ref="FU41:FV41" si="330">FU35*1000/FU20</f>
        <v>34.633746438210778</v>
      </c>
      <c r="FV41" s="272">
        <f t="shared" si="330"/>
        <v>42.900848437199635</v>
      </c>
      <c r="FW41" s="272">
        <f t="shared" ref="FW41:FX41" si="331">FW35*1000/FW20</f>
        <v>44.048046038752027</v>
      </c>
      <c r="FX41" s="272">
        <f t="shared" si="331"/>
        <v>40.174255193472547</v>
      </c>
      <c r="FY41" s="264">
        <f t="shared" ref="FY41:GA41" si="332">FY35*1000/FY20</f>
        <v>34.333449710578108</v>
      </c>
      <c r="FZ41" s="75">
        <f t="shared" ref="FZ41" si="333">FZ35*1000/FZ20</f>
        <v>36.273988604069508</v>
      </c>
      <c r="GA41" s="75">
        <f t="shared" si="332"/>
        <v>44.418443580545159</v>
      </c>
      <c r="GB41" s="75">
        <f t="shared" ref="GB41" si="334">GB35*1000/GB20</f>
        <v>30.990411590240381</v>
      </c>
      <c r="GC41" s="75">
        <f t="shared" ref="GC41:GE41" si="335">GC35*1000/GC20</f>
        <v>26.995382601590972</v>
      </c>
      <c r="GD41" s="75">
        <f t="shared" ref="GD41" si="336">GD35*1000/GD20</f>
        <v>23.29778534978017</v>
      </c>
      <c r="GE41" s="75">
        <f t="shared" si="335"/>
        <v>24.504425191182047</v>
      </c>
      <c r="GF41" s="75">
        <f t="shared" ref="GF41" si="337">GF35*1000/GF20</f>
        <v>28.171597198554874</v>
      </c>
      <c r="GG41" s="75">
        <f t="shared" ref="GG41:GH41" si="338">GG35*1000/GG20</f>
        <v>30.764204724532128</v>
      </c>
      <c r="GH41" s="75">
        <f t="shared" si="338"/>
        <v>30.26958726853044</v>
      </c>
      <c r="GI41" s="75">
        <f t="shared" ref="GI41:GJ41" si="339">GI35*1000/GI20</f>
        <v>34.7516506091604</v>
      </c>
      <c r="GJ41" s="75">
        <f t="shared" si="339"/>
        <v>26.759737553964719</v>
      </c>
      <c r="GK41" s="75">
        <f t="shared" ref="GK41:GL41" si="340">GK35*1000/GK20</f>
        <v>25.997306901718648</v>
      </c>
      <c r="GL41" s="75">
        <f t="shared" si="340"/>
        <v>25.180936901976814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341">O41-C41</f>
        <v>7.9312308315485538</v>
      </c>
      <c r="P42" s="43">
        <f t="shared" si="341"/>
        <v>-1.6781609507929574</v>
      </c>
      <c r="Q42" s="43">
        <f t="shared" si="341"/>
        <v>-3.9493484660541682</v>
      </c>
      <c r="R42" s="43">
        <f t="shared" si="341"/>
        <v>-10.863917336278792</v>
      </c>
      <c r="S42" s="43">
        <f t="shared" si="341"/>
        <v>-11.957735840750974</v>
      </c>
      <c r="T42" s="43">
        <f t="shared" si="341"/>
        <v>-22.506760243996951</v>
      </c>
      <c r="U42" s="43">
        <f t="shared" si="341"/>
        <v>-16.719375070957227</v>
      </c>
      <c r="V42" s="43">
        <f t="shared" si="341"/>
        <v>-11.775506828656212</v>
      </c>
      <c r="W42" s="43">
        <f t="shared" si="341"/>
        <v>-10.214943655811027</v>
      </c>
      <c r="X42" s="43">
        <f t="shared" si="341"/>
        <v>-7.7314837812225647</v>
      </c>
      <c r="Y42" s="43">
        <f t="shared" si="341"/>
        <v>-7.5422265881721131</v>
      </c>
      <c r="Z42" s="43">
        <f t="shared" si="341"/>
        <v>-2.9181832228431901</v>
      </c>
      <c r="AA42" s="43">
        <f t="shared" si="341"/>
        <v>-13.010149090494316</v>
      </c>
      <c r="AB42" s="43">
        <f t="shared" si="341"/>
        <v>0.30969977204745902</v>
      </c>
      <c r="AC42" s="43">
        <f t="shared" si="341"/>
        <v>-0.11643021979227441</v>
      </c>
      <c r="AD42" s="43">
        <f t="shared" si="341"/>
        <v>0.5604214771271181</v>
      </c>
      <c r="AE42" s="43">
        <f t="shared" si="341"/>
        <v>0.76342557404299782</v>
      </c>
      <c r="AF42" s="43">
        <f t="shared" si="341"/>
        <v>-1.6634452778196405</v>
      </c>
      <c r="AG42" s="43">
        <f t="shared" si="341"/>
        <v>-13.159522617693185</v>
      </c>
      <c r="AH42" s="43">
        <f t="shared" si="341"/>
        <v>-13.275227626109128</v>
      </c>
      <c r="AI42" s="43">
        <f t="shared" si="341"/>
        <v>-24.946832934837914</v>
      </c>
      <c r="AJ42" s="43">
        <f t="shared" si="341"/>
        <v>-19.052561898731632</v>
      </c>
      <c r="AK42" s="43">
        <f t="shared" si="341"/>
        <v>-17.656889258181579</v>
      </c>
      <c r="AL42" s="43">
        <f t="shared" si="341"/>
        <v>-12.082359442038936</v>
      </c>
      <c r="AM42" s="43">
        <f t="shared" si="341"/>
        <v>1.1423046730929514</v>
      </c>
      <c r="AN42" s="43">
        <f t="shared" si="341"/>
        <v>-2.1131000375525808</v>
      </c>
      <c r="AO42" s="43">
        <f t="shared" si="341"/>
        <v>-2.2059081771782267</v>
      </c>
      <c r="AP42" s="43">
        <f t="shared" si="341"/>
        <v>-1.9841913381732645</v>
      </c>
      <c r="AQ42" s="43">
        <f t="shared" si="341"/>
        <v>2.5023923261203542</v>
      </c>
      <c r="AR42" s="43">
        <f t="shared" si="341"/>
        <v>-4.1463080323427732</v>
      </c>
      <c r="AS42" s="43">
        <f t="shared" si="341"/>
        <v>0.18047428274390853</v>
      </c>
      <c r="AT42" s="43">
        <f t="shared" si="341"/>
        <v>4.2680034430978537</v>
      </c>
      <c r="AU42" s="43">
        <f t="shared" si="341"/>
        <v>33.405893351285911</v>
      </c>
      <c r="AV42" s="43">
        <f t="shared" si="341"/>
        <v>16.383658445562951</v>
      </c>
      <c r="AW42" s="43">
        <f t="shared" si="341"/>
        <v>40.953756341615417</v>
      </c>
      <c r="AX42" s="43">
        <f t="shared" si="341"/>
        <v>53.923987826498099</v>
      </c>
      <c r="AY42" s="43">
        <f t="shared" si="341"/>
        <v>31.358523690930625</v>
      </c>
      <c r="AZ42" s="43">
        <f t="shared" si="341"/>
        <v>16.050174648055968</v>
      </c>
      <c r="BA42" s="43">
        <f t="shared" si="341"/>
        <v>21.010319929351503</v>
      </c>
      <c r="BB42" s="43">
        <f t="shared" si="341"/>
        <v>22.462923186099101</v>
      </c>
      <c r="BC42" s="43">
        <f t="shared" si="341"/>
        <v>26.629129274385491</v>
      </c>
      <c r="BD42" s="43">
        <f t="shared" si="341"/>
        <v>28.322813054865968</v>
      </c>
      <c r="BE42" s="43">
        <f t="shared" si="341"/>
        <v>20.906617119062489</v>
      </c>
      <c r="BF42" s="43">
        <f t="shared" si="341"/>
        <v>6.6637118181435682</v>
      </c>
      <c r="BG42" s="43">
        <f t="shared" si="341"/>
        <v>-14.506772885738563</v>
      </c>
      <c r="BH42" s="43">
        <f t="shared" si="341"/>
        <v>-7.3780868627770104</v>
      </c>
      <c r="BI42" s="43">
        <f t="shared" si="341"/>
        <v>-31.947696075402234</v>
      </c>
      <c r="BJ42" s="43">
        <f t="shared" si="341"/>
        <v>-52.632283612537627</v>
      </c>
      <c r="BK42" s="43">
        <f t="shared" ref="BK42:DV42" si="342">BK41-AY41</f>
        <v>-39.505528310439487</v>
      </c>
      <c r="BL42" s="42">
        <f t="shared" si="342"/>
        <v>-21.080569152324475</v>
      </c>
      <c r="BM42" s="42">
        <f t="shared" si="342"/>
        <v>-18.309666714657389</v>
      </c>
      <c r="BN42" s="42">
        <f t="shared" si="342"/>
        <v>-17.902785125580017</v>
      </c>
      <c r="BO42" s="42">
        <f t="shared" si="342"/>
        <v>-26.979707780137531</v>
      </c>
      <c r="BP42" s="42">
        <f t="shared" si="342"/>
        <v>-22.272372075599854</v>
      </c>
      <c r="BQ42" s="42">
        <f t="shared" si="342"/>
        <v>-16.469238566266405</v>
      </c>
      <c r="BR42" s="42">
        <f t="shared" si="342"/>
        <v>-7.2808172581043564</v>
      </c>
      <c r="BS42" s="42">
        <f t="shared" si="342"/>
        <v>-18.348084493547269</v>
      </c>
      <c r="BT42" s="42">
        <f t="shared" si="342"/>
        <v>-16.086536072009075</v>
      </c>
      <c r="BU42" s="42">
        <f t="shared" si="342"/>
        <v>-9.8900003899108739</v>
      </c>
      <c r="BV42" s="42">
        <f t="shared" si="342"/>
        <v>-6.5684751597457449</v>
      </c>
      <c r="BW42" s="42">
        <f t="shared" si="342"/>
        <v>-4.0470307101582641</v>
      </c>
      <c r="BX42" s="42">
        <f t="shared" si="342"/>
        <v>-0.94181116557545153</v>
      </c>
      <c r="BY42" s="42">
        <f t="shared" si="342"/>
        <v>-7.3473770315074063</v>
      </c>
      <c r="BZ42" s="42">
        <f t="shared" si="342"/>
        <v>-9.475843425175043</v>
      </c>
      <c r="CA42" s="42">
        <f t="shared" si="342"/>
        <v>-9.7138330796463563</v>
      </c>
      <c r="CB42" s="42">
        <f t="shared" si="342"/>
        <v>-11.664628650427392</v>
      </c>
      <c r="CC42" s="42">
        <f t="shared" si="342"/>
        <v>-7.7988437181834627</v>
      </c>
      <c r="CD42" s="42">
        <f t="shared" si="342"/>
        <v>-7.9098042338264634</v>
      </c>
      <c r="CE42" s="42">
        <f t="shared" si="342"/>
        <v>-5.1730070188693702</v>
      </c>
      <c r="CF42" s="42">
        <f t="shared" si="342"/>
        <v>0.65504865193333472</v>
      </c>
      <c r="CG42" s="42">
        <f t="shared" si="342"/>
        <v>-3.3563820553007915</v>
      </c>
      <c r="CH42" s="42">
        <f t="shared" si="342"/>
        <v>2.8762428114621486</v>
      </c>
      <c r="CI42" s="42">
        <f t="shared" si="342"/>
        <v>8.0514149948686544</v>
      </c>
      <c r="CJ42" s="42">
        <f t="shared" si="342"/>
        <v>11.75630788236786</v>
      </c>
      <c r="CK42" s="42">
        <f t="shared" si="342"/>
        <v>15.050865689013861</v>
      </c>
      <c r="CL42" s="42">
        <f t="shared" si="342"/>
        <v>13.80411522658833</v>
      </c>
      <c r="CM42" s="42">
        <f t="shared" si="342"/>
        <v>17.580491849961724</v>
      </c>
      <c r="CN42" s="42">
        <f t="shared" si="342"/>
        <v>14.698055899344407</v>
      </c>
      <c r="CO42" s="42">
        <f t="shared" si="342"/>
        <v>10.576095134413016</v>
      </c>
      <c r="CP42" s="42">
        <f t="shared" si="342"/>
        <v>15.447778909811483</v>
      </c>
      <c r="CQ42" s="42">
        <f t="shared" si="342"/>
        <v>14.521406874003944</v>
      </c>
      <c r="CR42" s="42">
        <f t="shared" si="342"/>
        <v>7.5686393278460429</v>
      </c>
      <c r="CS42" s="42">
        <f t="shared" si="342"/>
        <v>10.250775258932812</v>
      </c>
      <c r="CT42" s="42">
        <f t="shared" si="342"/>
        <v>9.0393959442011251</v>
      </c>
      <c r="CU42" s="42">
        <f t="shared" si="342"/>
        <v>14.376081595658473</v>
      </c>
      <c r="CV42" s="42">
        <f t="shared" si="342"/>
        <v>7.5812619463322264</v>
      </c>
      <c r="CW42" s="42">
        <f t="shared" si="342"/>
        <v>-0.392837536395092</v>
      </c>
      <c r="CX42" s="42">
        <f t="shared" si="342"/>
        <v>-3.5395078437980807</v>
      </c>
      <c r="CY42" s="42">
        <f t="shared" si="342"/>
        <v>-8.3387014529983787</v>
      </c>
      <c r="CZ42" s="42">
        <f t="shared" si="342"/>
        <v>-2.5850558135057469</v>
      </c>
      <c r="DA42" s="42">
        <f t="shared" si="342"/>
        <v>-3.4463756893552713</v>
      </c>
      <c r="DB42" s="42">
        <f t="shared" si="342"/>
        <v>-9.0594624080527026</v>
      </c>
      <c r="DC42" s="42">
        <f t="shared" si="342"/>
        <v>-13.159239629378533</v>
      </c>
      <c r="DD42" s="42">
        <f t="shared" si="342"/>
        <v>-16.902843913814031</v>
      </c>
      <c r="DE42" s="42">
        <f t="shared" si="342"/>
        <v>-19.102264395430677</v>
      </c>
      <c r="DF42" s="42">
        <f t="shared" si="342"/>
        <v>-19.343293047551214</v>
      </c>
      <c r="DG42" s="42">
        <f t="shared" si="342"/>
        <v>-25.351920402419683</v>
      </c>
      <c r="DH42" s="42">
        <f t="shared" si="342"/>
        <v>-21.870718314920019</v>
      </c>
      <c r="DI42" s="42">
        <f t="shared" si="342"/>
        <v>-12.059783259803723</v>
      </c>
      <c r="DJ42" s="42">
        <f t="shared" si="342"/>
        <v>-8.9897008485313066</v>
      </c>
      <c r="DK42" s="42">
        <f t="shared" si="342"/>
        <v>-3.7592476877806895</v>
      </c>
      <c r="DL42" s="42">
        <f t="shared" si="342"/>
        <v>-1.9634789359724749</v>
      </c>
      <c r="DM42" s="42">
        <f t="shared" si="342"/>
        <v>0.61797928391158052</v>
      </c>
      <c r="DN42" s="42">
        <f t="shared" si="342"/>
        <v>5.9217984434731505</v>
      </c>
      <c r="DO42" s="42">
        <f t="shared" si="342"/>
        <v>7.8249340436934745</v>
      </c>
      <c r="DP42" s="42">
        <f t="shared" si="342"/>
        <v>10.04562843104641</v>
      </c>
      <c r="DQ42" s="42">
        <f t="shared" si="342"/>
        <v>15.849949358440373</v>
      </c>
      <c r="DR42" s="42">
        <f t="shared" si="342"/>
        <v>11.882831435309306</v>
      </c>
      <c r="DS42" s="42">
        <f t="shared" si="342"/>
        <v>17.072029569586011</v>
      </c>
      <c r="DT42" s="42">
        <f t="shared" si="342"/>
        <v>10.999116476657715</v>
      </c>
      <c r="DU42" s="42">
        <f t="shared" si="342"/>
        <v>17.71408270252445</v>
      </c>
      <c r="DV42" s="42">
        <f t="shared" si="342"/>
        <v>14.898520789200067</v>
      </c>
      <c r="DW42" s="42">
        <f t="shared" ref="DW42:ED42" si="343">DW41-DK41</f>
        <v>17.138213120891368</v>
      </c>
      <c r="DX42" s="42">
        <f t="shared" si="343"/>
        <v>13.129802205676626</v>
      </c>
      <c r="DY42" s="42">
        <f t="shared" si="343"/>
        <v>14.334830186925508</v>
      </c>
      <c r="DZ42" s="42">
        <f t="shared" si="343"/>
        <v>10.650863800216527</v>
      </c>
      <c r="EA42" s="42">
        <f t="shared" si="343"/>
        <v>6.0842155643120179</v>
      </c>
      <c r="EB42" s="42">
        <f t="shared" si="343"/>
        <v>19.490080004135237</v>
      </c>
      <c r="EC42" s="42">
        <f t="shared" si="343"/>
        <v>10.565467038876847</v>
      </c>
      <c r="ED42" s="42">
        <f t="shared" si="343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344">EH41-DV41</f>
        <v>8.4199405163925221</v>
      </c>
      <c r="EI42" s="42">
        <f t="shared" si="344"/>
        <v>-5.1628330296179001</v>
      </c>
      <c r="EJ42" s="42">
        <f t="shared" si="344"/>
        <v>-0.79525782882350882</v>
      </c>
      <c r="EK42" s="42">
        <f t="shared" si="344"/>
        <v>-9.7836412826994348</v>
      </c>
      <c r="EL42" s="42">
        <f t="shared" si="344"/>
        <v>-9.6523622764847374</v>
      </c>
      <c r="EM42" s="149">
        <f t="shared" si="344"/>
        <v>3.8884476861264332</v>
      </c>
      <c r="EN42" s="162">
        <f t="shared" si="344"/>
        <v>-15.409366639109088</v>
      </c>
      <c r="EO42" s="162">
        <f t="shared" si="344"/>
        <v>-8.747540052248965</v>
      </c>
      <c r="EP42" s="180">
        <f t="shared" si="344"/>
        <v>-16.220788161218664</v>
      </c>
      <c r="EQ42" s="180">
        <f t="shared" si="344"/>
        <v>-15.944334912977183</v>
      </c>
      <c r="ER42" s="190">
        <f t="shared" si="344"/>
        <v>-9.8478637234781878</v>
      </c>
      <c r="ES42" s="190">
        <f t="shared" si="344"/>
        <v>-22.233720851736162</v>
      </c>
      <c r="ET42" s="190">
        <f t="shared" si="344"/>
        <v>-26.585574356622828</v>
      </c>
      <c r="EU42" s="190">
        <f t="shared" si="344"/>
        <v>-18.259901458492255</v>
      </c>
      <c r="EV42" s="190">
        <f t="shared" si="344"/>
        <v>-19.503295559966567</v>
      </c>
      <c r="EW42" s="202">
        <f t="shared" si="344"/>
        <v>-14.507281530017956</v>
      </c>
      <c r="EX42" s="202">
        <f t="shared" si="344"/>
        <v>-9.2631575347633799</v>
      </c>
      <c r="EY42" s="202">
        <f t="shared" si="344"/>
        <v>-24.643957631629274</v>
      </c>
      <c r="EZ42" s="202">
        <f t="shared" si="344"/>
        <v>-19.123913242611643</v>
      </c>
      <c r="FA42" s="215">
        <f t="shared" si="344"/>
        <v>-18.557940466388064</v>
      </c>
      <c r="FB42" s="215">
        <f t="shared" si="344"/>
        <v>-8.0552973900907006</v>
      </c>
      <c r="FC42" s="225">
        <f t="shared" si="344"/>
        <v>0.69274524577889807</v>
      </c>
      <c r="FD42" s="225">
        <f t="shared" si="344"/>
        <v>-0.24518485028573167</v>
      </c>
      <c r="FE42" s="237">
        <f t="shared" si="344"/>
        <v>-1.5060548417518369</v>
      </c>
      <c r="FF42" s="237">
        <f t="shared" si="344"/>
        <v>8.9658893514396709E-2</v>
      </c>
      <c r="FG42" s="237">
        <f t="shared" si="344"/>
        <v>-2.1091024584850047</v>
      </c>
      <c r="FH42" s="237">
        <f t="shared" si="344"/>
        <v>-2.2280067366682808</v>
      </c>
      <c r="FI42" s="237">
        <f t="shared" si="344"/>
        <v>-7.036928429651212</v>
      </c>
      <c r="FJ42" s="237">
        <f t="shared" si="344"/>
        <v>-13.824474960313552</v>
      </c>
      <c r="FK42" s="43">
        <f t="shared" si="344"/>
        <v>0.22611581261356051</v>
      </c>
      <c r="FL42" s="43">
        <f t="shared" si="344"/>
        <v>7.1341883022876189</v>
      </c>
      <c r="FM42" s="43">
        <f t="shared" si="344"/>
        <v>1.5664052360932921</v>
      </c>
      <c r="FN42" s="43">
        <f t="shared" ref="FN42:GH42" si="345">FN41-FB41</f>
        <v>-0.41845432465412458</v>
      </c>
      <c r="FO42" s="43">
        <f t="shared" ref="FO42:FZ42" si="346">FO41-FC41</f>
        <v>0.82474438585050081</v>
      </c>
      <c r="FP42" s="43">
        <f t="shared" si="345"/>
        <v>5.4098451532834169</v>
      </c>
      <c r="FQ42" s="43">
        <f t="shared" si="345"/>
        <v>13.737288013850243</v>
      </c>
      <c r="FR42" s="43">
        <f t="shared" si="345"/>
        <v>11.548513506872634</v>
      </c>
      <c r="FS42" s="43">
        <f t="shared" si="345"/>
        <v>14.160536563070725</v>
      </c>
      <c r="FT42" s="43">
        <f t="shared" si="345"/>
        <v>7.1310968462362716</v>
      </c>
      <c r="FU42" s="43">
        <f t="shared" si="345"/>
        <v>11.841642072360713</v>
      </c>
      <c r="FV42" s="43">
        <f t="shared" si="345"/>
        <v>18.462895150421822</v>
      </c>
      <c r="FW42" s="43">
        <f t="shared" si="345"/>
        <v>12.897353416509851</v>
      </c>
      <c r="FX42" s="43">
        <f t="shared" si="345"/>
        <v>5.2545689915657192</v>
      </c>
      <c r="FY42" s="265">
        <f t="shared" si="345"/>
        <v>4.5839392804657706</v>
      </c>
      <c r="FZ42" s="49">
        <f t="shared" si="346"/>
        <v>11.202791239379888</v>
      </c>
      <c r="GA42" s="49">
        <f t="shared" si="345"/>
        <v>20.331503826478535</v>
      </c>
      <c r="GB42" s="49">
        <f t="shared" si="345"/>
        <v>4.4226784408922093</v>
      </c>
      <c r="GC42" s="49">
        <f t="shared" si="345"/>
        <v>-3.6143863268620748</v>
      </c>
      <c r="GD42" s="49">
        <f t="shared" si="345"/>
        <v>-6.672359984324796</v>
      </c>
      <c r="GE42" s="49">
        <f t="shared" si="345"/>
        <v>-9.1928399854191944</v>
      </c>
      <c r="GF42" s="49">
        <f t="shared" si="345"/>
        <v>-5.0988544295982727</v>
      </c>
      <c r="GG42" s="49">
        <f t="shared" si="345"/>
        <v>-3.8695417136786503</v>
      </c>
      <c r="GH42" s="49">
        <f t="shared" si="345"/>
        <v>-12.631261168669194</v>
      </c>
      <c r="GI42" s="49">
        <f t="shared" ref="GI42" si="347">GI41-FW41</f>
        <v>-9.2963954295916267</v>
      </c>
      <c r="GJ42" s="49">
        <f t="shared" ref="GJ42:GL42" si="348">GJ41-FX41</f>
        <v>-13.414517639507828</v>
      </c>
      <c r="GK42" s="49">
        <f t="shared" ref="GK42" si="349">GK41-FY41</f>
        <v>-8.33614280885946</v>
      </c>
      <c r="GL42" s="49">
        <f t="shared" si="348"/>
        <v>-11.093051702092694</v>
      </c>
    </row>
    <row r="43" spans="1:194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350">BL41-AVERAGE(D41,P41,AB41,AN41,AZ41)</f>
        <v>-9.7200417377508579</v>
      </c>
      <c r="BM43" s="42">
        <f t="shared" si="350"/>
        <v>-3.661397458610864</v>
      </c>
      <c r="BN43" s="42">
        <f t="shared" si="350"/>
        <v>-3.0715762560096067</v>
      </c>
      <c r="BO43" s="42">
        <f t="shared" si="350"/>
        <v>-6.2611459034899255</v>
      </c>
      <c r="BP43" s="42">
        <f t="shared" si="350"/>
        <v>-7.2686366110399874</v>
      </c>
      <c r="BQ43" s="42">
        <f t="shared" si="350"/>
        <v>-8.243344362638787</v>
      </c>
      <c r="BR43" s="42">
        <f t="shared" si="350"/>
        <v>-7.0542381539056862</v>
      </c>
      <c r="BS43" s="42">
        <f t="shared" si="350"/>
        <v>-21.931688696463937</v>
      </c>
      <c r="BT43" s="42">
        <f t="shared" si="350"/>
        <v>-21.326132010630076</v>
      </c>
      <c r="BU43" s="42">
        <f t="shared" si="350"/>
        <v>-19.447104466170465</v>
      </c>
      <c r="BV43" s="42">
        <f t="shared" si="350"/>
        <v>-21.736489775261205</v>
      </c>
      <c r="BW43" s="42">
        <f t="shared" si="350"/>
        <v>-18.981447092813163</v>
      </c>
      <c r="BX43" s="42">
        <f t="shared" si="350"/>
        <v>-8.9594617592129921</v>
      </c>
      <c r="BY43" s="42">
        <f t="shared" si="350"/>
        <v>-10.294567760452157</v>
      </c>
      <c r="BZ43" s="42">
        <f t="shared" si="350"/>
        <v>-11.001909853823477</v>
      </c>
      <c r="CA43" s="42">
        <f t="shared" si="350"/>
        <v>-14.166479693868347</v>
      </c>
      <c r="CB43" s="42">
        <f t="shared" si="350"/>
        <v>-14.480050746488732</v>
      </c>
      <c r="CC43" s="42">
        <f t="shared" si="350"/>
        <v>-10.989979110200167</v>
      </c>
      <c r="CD43" s="42">
        <f t="shared" si="350"/>
        <v>-10.684075097406492</v>
      </c>
      <c r="CE43" s="42">
        <f t="shared" si="350"/>
        <v>-20.182547591603537</v>
      </c>
      <c r="CF43" s="42">
        <f t="shared" si="350"/>
        <v>-13.89808132486128</v>
      </c>
      <c r="CG43" s="42">
        <f t="shared" si="350"/>
        <v>-17.58687532746098</v>
      </c>
      <c r="CH43" s="42">
        <f t="shared" si="350"/>
        <v>-14.804784241665573</v>
      </c>
      <c r="CI43" s="42">
        <f t="shared" si="350"/>
        <v>-6.1176561485308092</v>
      </c>
      <c r="CJ43" s="42">
        <f t="shared" si="350"/>
        <v>4.351967310224687</v>
      </c>
      <c r="CK43" s="42">
        <f t="shared" si="350"/>
        <v>6.1501103713184548</v>
      </c>
      <c r="CL43" s="42">
        <f t="shared" si="350"/>
        <v>4.0701004179052731</v>
      </c>
      <c r="CM43" s="42">
        <f t="shared" si="350"/>
        <v>4.7737308931403888</v>
      </c>
      <c r="CN43" s="42">
        <f t="shared" si="350"/>
        <v>2.5027933491204095</v>
      </c>
      <c r="CO43" s="42">
        <f t="shared" si="350"/>
        <v>2.8542187242801802</v>
      </c>
      <c r="CP43" s="42">
        <f t="shared" si="350"/>
        <v>8.2705305837646961</v>
      </c>
      <c r="CQ43" s="42">
        <f t="shared" si="350"/>
        <v>0.25262007874184178</v>
      </c>
      <c r="CR43" s="42">
        <f t="shared" si="350"/>
        <v>-1.233746449810937</v>
      </c>
      <c r="CS43" s="42">
        <f t="shared" si="350"/>
        <v>-2.9566577810921544</v>
      </c>
      <c r="CT43" s="42">
        <f t="shared" si="350"/>
        <v>-2.8688107821920354</v>
      </c>
      <c r="CU43" s="42">
        <f t="shared" si="350"/>
        <v>8.8584885794687693</v>
      </c>
      <c r="CV43" s="42">
        <f t="shared" si="350"/>
        <v>11.199028821562646</v>
      </c>
      <c r="CW43" s="42">
        <f t="shared" si="350"/>
        <v>4.1176260959189008</v>
      </c>
      <c r="CX43" s="42">
        <f t="shared" si="350"/>
        <v>-0.85025113064463298</v>
      </c>
      <c r="CY43" s="42">
        <f t="shared" si="350"/>
        <v>-5.56866507799473</v>
      </c>
      <c r="CZ43" s="42">
        <f t="shared" si="350"/>
        <v>-1.0697745035534041</v>
      </c>
      <c r="DA43" s="42">
        <f t="shared" si="350"/>
        <v>-2.0711778154289959</v>
      </c>
      <c r="DB43" s="42">
        <f t="shared" si="350"/>
        <v>-3.0267063601124278</v>
      </c>
      <c r="DC43" s="42">
        <f t="shared" si="350"/>
        <v>-14.886506716063622</v>
      </c>
      <c r="DD43" s="42">
        <f t="shared" si="350"/>
        <v>-18.365135061736233</v>
      </c>
      <c r="DE43" s="42">
        <f t="shared" si="350"/>
        <v>-23.261012792509693</v>
      </c>
      <c r="DF43" s="42">
        <f t="shared" si="350"/>
        <v>-23.539877391718846</v>
      </c>
      <c r="DG43" s="42">
        <f t="shared" si="350"/>
        <v>-18.540124075122915</v>
      </c>
      <c r="DH43" s="42">
        <f t="shared" si="350"/>
        <v>-13.344762325128599</v>
      </c>
      <c r="DI43" s="42">
        <f t="shared" si="350"/>
        <v>-9.9444180310459167</v>
      </c>
      <c r="DJ43" s="42">
        <f t="shared" si="350"/>
        <v>-10.90973238280279</v>
      </c>
      <c r="DK43" s="42">
        <f t="shared" si="350"/>
        <v>-9.163388528088408</v>
      </c>
      <c r="DL43" s="42">
        <f t="shared" si="350"/>
        <v>-4.3330159224613567</v>
      </c>
      <c r="DM43" s="42">
        <f t="shared" si="350"/>
        <v>-2.2068493874514843</v>
      </c>
      <c r="DN43" s="42">
        <f t="shared" si="350"/>
        <v>3.3228107177664228</v>
      </c>
      <c r="DO43" s="42">
        <f t="shared" si="350"/>
        <v>0.27156675833581545</v>
      </c>
      <c r="DP43" s="42">
        <f t="shared" si="350"/>
        <v>-1.8907508569256777</v>
      </c>
      <c r="DQ43" s="42">
        <f t="shared" si="350"/>
        <v>3.3980500973530354</v>
      </c>
      <c r="DR43" s="42">
        <f t="shared" si="350"/>
        <v>1.6686366564247166</v>
      </c>
      <c r="DS43" s="42">
        <f t="shared" si="350"/>
        <v>7.8273020609611557</v>
      </c>
      <c r="DT43" s="42">
        <f t="shared" si="350"/>
        <v>2.5654599123530879</v>
      </c>
      <c r="DU43" s="42">
        <f t="shared" si="350"/>
        <v>12.381424442148482</v>
      </c>
      <c r="DV43" s="42">
        <f t="shared" si="350"/>
        <v>9.2095328096964941</v>
      </c>
      <c r="DW43" s="42">
        <f t="shared" si="350"/>
        <v>14.217024222923207</v>
      </c>
      <c r="DX43" s="42">
        <f t="shared" ref="DX43:ED43" si="351">DX41-AVERAGE(BP41,CB41,CN41,CZ41,DL41)</f>
        <v>13.554282198447481</v>
      </c>
      <c r="DY43" s="42">
        <f t="shared" si="351"/>
        <v>15.432057510570125</v>
      </c>
      <c r="DZ43" s="42">
        <f t="shared" si="351"/>
        <v>14.549775827322726</v>
      </c>
      <c r="EA43" s="42">
        <f t="shared" si="351"/>
        <v>9.222580367467387</v>
      </c>
      <c r="EB43" s="42">
        <f t="shared" si="351"/>
        <v>20.543341862209026</v>
      </c>
      <c r="EC43" s="42">
        <f t="shared" si="351"/>
        <v>15.213101580883702</v>
      </c>
      <c r="ED43" s="42">
        <f t="shared" si="351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352">EH41-AVERAGE(BZ41,CL41,CX41,DJ41,DV41)</f>
        <v>16.289956546432229</v>
      </c>
      <c r="EI43" s="42">
        <f t="shared" si="352"/>
        <v>6.4728066432197764</v>
      </c>
      <c r="EJ43" s="42">
        <f t="shared" si="352"/>
        <v>10.43608542860089</v>
      </c>
      <c r="EK43" s="42">
        <f t="shared" si="352"/>
        <v>2.7916791883284162</v>
      </c>
      <c r="EL43" s="42">
        <f t="shared" si="352"/>
        <v>1.8871786485135829</v>
      </c>
      <c r="EM43" s="149">
        <f t="shared" si="352"/>
        <v>11.091366086841511</v>
      </c>
      <c r="EN43" s="162">
        <f t="shared" si="352"/>
        <v>0.96266472287054228</v>
      </c>
      <c r="EO43" s="162">
        <f t="shared" si="352"/>
        <v>3.6240524875310243</v>
      </c>
      <c r="EP43" s="180">
        <f t="shared" si="352"/>
        <v>-5.322441559909791</v>
      </c>
      <c r="EQ43" s="180">
        <f t="shared" si="352"/>
        <v>-11.346935858378217</v>
      </c>
      <c r="ER43" s="190">
        <f t="shared" si="352"/>
        <v>-8.9188658283138658</v>
      </c>
      <c r="ES43" s="190">
        <f t="shared" si="352"/>
        <v>-14.272617728090641</v>
      </c>
      <c r="ET43" s="190">
        <f t="shared" si="352"/>
        <v>-15.214291378160908</v>
      </c>
      <c r="EU43" s="190">
        <f t="shared" si="352"/>
        <v>-15.278679375363712</v>
      </c>
      <c r="EV43" s="190">
        <f t="shared" si="352"/>
        <v>-13.564023236709538</v>
      </c>
      <c r="EW43" s="202">
        <f t="shared" si="352"/>
        <v>-14.175379868328619</v>
      </c>
      <c r="EX43" s="202">
        <f t="shared" si="352"/>
        <v>-10.03770218004253</v>
      </c>
      <c r="EY43" s="202">
        <f t="shared" si="352"/>
        <v>-17.384544452539242</v>
      </c>
      <c r="EZ43" s="202">
        <f t="shared" si="352"/>
        <v>-19.119675961762013</v>
      </c>
      <c r="FA43" s="215">
        <f t="shared" si="352"/>
        <v>-16.697165420571114</v>
      </c>
      <c r="FB43" s="215">
        <f t="shared" si="352"/>
        <v>-12.873889626724491</v>
      </c>
      <c r="FC43" s="225">
        <f t="shared" si="352"/>
        <v>-9.0894950712397282</v>
      </c>
      <c r="FD43" s="225">
        <f t="shared" si="352"/>
        <v>-6.9268006919857577</v>
      </c>
      <c r="FE43" s="237">
        <f t="shared" si="352"/>
        <v>-12.943004359093212</v>
      </c>
      <c r="FF43" s="237">
        <f t="shared" si="352"/>
        <v>-11.96536813597459</v>
      </c>
      <c r="FG43" s="237">
        <f t="shared" si="352"/>
        <v>-13.711287732249136</v>
      </c>
      <c r="FH43" s="237">
        <f t="shared" si="352"/>
        <v>-13.448572786859476</v>
      </c>
      <c r="FI43" s="237">
        <f t="shared" si="352"/>
        <v>-18.655410491732717</v>
      </c>
      <c r="FJ43" s="237">
        <f t="shared" si="352"/>
        <v>-21.581713145233863</v>
      </c>
      <c r="FK43" s="43">
        <f t="shared" si="352"/>
        <v>-13.15730864655049</v>
      </c>
      <c r="FL43" s="43">
        <f t="shared" si="352"/>
        <v>-7.6054045874037683</v>
      </c>
      <c r="FM43" s="43">
        <f t="shared" si="352"/>
        <v>-11.13229448112773</v>
      </c>
      <c r="FN43" s="43">
        <f t="shared" ref="FN43:GH43" si="353">FN41-AVERAGE(DF41,DR41,ED41,EP41,FB41)</f>
        <v>-9.3695559612442487</v>
      </c>
      <c r="FO43" s="43">
        <f t="shared" ref="FO43:FZ43" si="354">FO41-AVERAGE(DG41,DS41,EE41,EQ41,FC41)</f>
        <v>-3.9633878740537156</v>
      </c>
      <c r="FP43" s="43">
        <f t="shared" si="353"/>
        <v>2.2855838072350885</v>
      </c>
      <c r="FQ43" s="43">
        <f t="shared" si="353"/>
        <v>3.8525953265776458</v>
      </c>
      <c r="FR43" s="43">
        <f t="shared" si="353"/>
        <v>2.0165763721074761</v>
      </c>
      <c r="FS43" s="43">
        <f t="shared" si="353"/>
        <v>2.8798231335184781</v>
      </c>
      <c r="FT43" s="43">
        <f t="shared" si="353"/>
        <v>-4.0454285694723637</v>
      </c>
      <c r="FU43" s="43">
        <f t="shared" si="353"/>
        <v>-3.5387600650657021</v>
      </c>
      <c r="FV43" s="43">
        <f t="shared" si="353"/>
        <v>0.11464851076236471</v>
      </c>
      <c r="FW43" s="43">
        <f t="shared" si="353"/>
        <v>1.0640936749361174</v>
      </c>
      <c r="FX43" s="43">
        <f t="shared" si="353"/>
        <v>-2.7781589669877604</v>
      </c>
      <c r="FY43" s="265">
        <f t="shared" si="353"/>
        <v>-6.6836234236166518</v>
      </c>
      <c r="FZ43" s="49">
        <f t="shared" si="354"/>
        <v>1.9710555236905876</v>
      </c>
      <c r="GA43" s="49">
        <f t="shared" si="353"/>
        <v>15.434145806106283</v>
      </c>
      <c r="GB43" s="49">
        <f t="shared" si="353"/>
        <v>5.0546889004240434</v>
      </c>
      <c r="GC43" s="49">
        <f t="shared" si="353"/>
        <v>-1.8628935831946087</v>
      </c>
      <c r="GD43" s="49">
        <f t="shared" si="353"/>
        <v>-6.3299954820886768</v>
      </c>
      <c r="GE43" s="49">
        <f t="shared" si="353"/>
        <v>-7.4663993993740974</v>
      </c>
      <c r="GF43" s="49">
        <f t="shared" si="353"/>
        <v>-8.6911507843615503</v>
      </c>
      <c r="GG43" s="49">
        <f t="shared" si="353"/>
        <v>-6.3780259821278733</v>
      </c>
      <c r="GH43" s="49">
        <f t="shared" si="353"/>
        <v>-11.791365493722164</v>
      </c>
      <c r="GI43" s="49">
        <f t="shared" ref="GI43" si="355">GI41-AVERAGE(EA41,EM41,EY41,FK41,FW41)</f>
        <v>-7.9227367242420357</v>
      </c>
      <c r="GJ43" s="49">
        <f t="shared" ref="GJ43:GL43" si="356">GJ41-AVERAGE(EB41,EN41,EZ41,FL41,FX41)</f>
        <v>-15.661788089749159</v>
      </c>
      <c r="GK43" s="49">
        <f t="shared" ref="GK43" si="357">GK41-AVERAGE(EC41,EO41,FA41,FM41,FY41)</f>
        <v>-12.901832439835882</v>
      </c>
      <c r="GL43" s="49">
        <f t="shared" si="356"/>
        <v>-8.8481678936612695</v>
      </c>
    </row>
    <row r="44" spans="1:194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358">BK41-MIN($C41:$ED41)</f>
        <v>8.8825324234376914</v>
      </c>
      <c r="BL44" s="42">
        <f t="shared" si="358"/>
        <v>4.2688149415401675</v>
      </c>
      <c r="BM44" s="42">
        <f t="shared" si="358"/>
        <v>7.3473770315074063</v>
      </c>
      <c r="BN44" s="42">
        <f t="shared" si="358"/>
        <v>12.29401175457717</v>
      </c>
      <c r="BO44" s="42">
        <f t="shared" si="358"/>
        <v>14.655631688610903</v>
      </c>
      <c r="BP44" s="42">
        <f t="shared" si="358"/>
        <v>19.545209081172707</v>
      </c>
      <c r="BQ44" s="42">
        <f t="shared" si="358"/>
        <v>22.330259289420191</v>
      </c>
      <c r="BR44" s="42">
        <f t="shared" si="358"/>
        <v>24.620762425630382</v>
      </c>
      <c r="BS44" s="42">
        <f t="shared" si="358"/>
        <v>24.075765800282817</v>
      </c>
      <c r="BT44" s="42">
        <f t="shared" si="358"/>
        <v>23.956214159105841</v>
      </c>
      <c r="BU44" s="42">
        <f t="shared" si="358"/>
        <v>23.775029386050406</v>
      </c>
      <c r="BV44" s="42">
        <f t="shared" si="358"/>
        <v>15.681941763265201</v>
      </c>
      <c r="BW44" s="42">
        <f t="shared" si="358"/>
        <v>4.8355017132794273</v>
      </c>
      <c r="BX44" s="42">
        <f t="shared" si="358"/>
        <v>3.327003775964716</v>
      </c>
      <c r="BY44" s="58">
        <f t="shared" si="358"/>
        <v>0</v>
      </c>
      <c r="BZ44" s="42">
        <f t="shared" si="358"/>
        <v>2.8181683294021269</v>
      </c>
      <c r="CA44" s="42">
        <f t="shared" si="358"/>
        <v>4.9417986089645467</v>
      </c>
      <c r="CB44" s="42">
        <f t="shared" si="358"/>
        <v>7.8805804307453151</v>
      </c>
      <c r="CC44" s="42">
        <f t="shared" si="358"/>
        <v>14.531415571236728</v>
      </c>
      <c r="CD44" s="42">
        <f t="shared" si="358"/>
        <v>16.710958191803918</v>
      </c>
      <c r="CE44" s="42">
        <f t="shared" si="358"/>
        <v>18.902758781413446</v>
      </c>
      <c r="CF44" s="42">
        <f t="shared" si="358"/>
        <v>24.611262811039175</v>
      </c>
      <c r="CG44" s="42">
        <f t="shared" si="358"/>
        <v>20.418647330749614</v>
      </c>
      <c r="CH44" s="42">
        <f t="shared" si="358"/>
        <v>18.558184574727349</v>
      </c>
      <c r="CI44" s="42">
        <f t="shared" si="358"/>
        <v>12.886916708148082</v>
      </c>
      <c r="CJ44" s="42">
        <f t="shared" si="358"/>
        <v>15.083311658332576</v>
      </c>
      <c r="CK44" s="42">
        <f t="shared" si="358"/>
        <v>15.050865689013861</v>
      </c>
      <c r="CL44" s="42">
        <f t="shared" si="358"/>
        <v>16.622283555990457</v>
      </c>
      <c r="CM44" s="42">
        <f t="shared" si="358"/>
        <v>22.522290458926271</v>
      </c>
      <c r="CN44" s="42">
        <f t="shared" si="358"/>
        <v>22.578636330089722</v>
      </c>
      <c r="CO44" s="42">
        <f t="shared" si="358"/>
        <v>25.107510705649744</v>
      </c>
      <c r="CP44" s="42">
        <f t="shared" si="358"/>
        <v>32.158737101615401</v>
      </c>
      <c r="CQ44" s="42">
        <f t="shared" ref="CQ44:DV44" si="359">CQ41-MIN($C41:$ED41)</f>
        <v>33.42416565541739</v>
      </c>
      <c r="CR44" s="42">
        <f t="shared" si="359"/>
        <v>32.179902138885218</v>
      </c>
      <c r="CS44" s="42">
        <f t="shared" si="359"/>
        <v>30.669422589682426</v>
      </c>
      <c r="CT44" s="42">
        <f t="shared" si="359"/>
        <v>27.597580518928474</v>
      </c>
      <c r="CU44" s="42">
        <f t="shared" si="359"/>
        <v>27.262998303806555</v>
      </c>
      <c r="CV44" s="42">
        <f t="shared" si="359"/>
        <v>22.664573604664803</v>
      </c>
      <c r="CW44" s="42">
        <f t="shared" si="359"/>
        <v>14.658028152618769</v>
      </c>
      <c r="CX44" s="42">
        <f t="shared" si="359"/>
        <v>13.082775712192376</v>
      </c>
      <c r="CY44" s="42">
        <f t="shared" si="359"/>
        <v>14.183589005927892</v>
      </c>
      <c r="CZ44" s="42">
        <f t="shared" si="359"/>
        <v>19.993580516583975</v>
      </c>
      <c r="DA44" s="42">
        <f t="shared" si="359"/>
        <v>21.661135016294473</v>
      </c>
      <c r="DB44" s="42">
        <f t="shared" si="359"/>
        <v>23.099274693562698</v>
      </c>
      <c r="DC44" s="42">
        <f t="shared" si="359"/>
        <v>20.264926026038857</v>
      </c>
      <c r="DD44" s="42">
        <f t="shared" si="359"/>
        <v>15.277058225071187</v>
      </c>
      <c r="DE44" s="42">
        <f t="shared" si="359"/>
        <v>11.56715819425175</v>
      </c>
      <c r="DF44" s="42">
        <f t="shared" si="359"/>
        <v>8.2542874713772605</v>
      </c>
      <c r="DG44" s="42">
        <f t="shared" si="359"/>
        <v>1.9110779013868715</v>
      </c>
      <c r="DH44" s="42">
        <f t="shared" si="359"/>
        <v>0.79385528974478348</v>
      </c>
      <c r="DI44" s="42">
        <f t="shared" si="359"/>
        <v>2.5982448928150461</v>
      </c>
      <c r="DJ44" s="42">
        <f t="shared" si="359"/>
        <v>4.0930748636610694</v>
      </c>
      <c r="DK44" s="42">
        <f t="shared" si="359"/>
        <v>10.424341318147203</v>
      </c>
      <c r="DL44" s="42">
        <f t="shared" si="359"/>
        <v>18.0301015806115</v>
      </c>
      <c r="DM44" s="42">
        <f t="shared" si="359"/>
        <v>22.279114300206054</v>
      </c>
      <c r="DN44" s="42">
        <f t="shared" si="359"/>
        <v>29.021073137035849</v>
      </c>
      <c r="DO44" s="42">
        <f t="shared" si="359"/>
        <v>28.089860069732332</v>
      </c>
      <c r="DP44" s="42">
        <f t="shared" si="359"/>
        <v>25.322686656117597</v>
      </c>
      <c r="DQ44" s="42">
        <f t="shared" si="359"/>
        <v>27.417107552692123</v>
      </c>
      <c r="DR44" s="42">
        <f t="shared" si="359"/>
        <v>20.137118906686567</v>
      </c>
      <c r="DS44" s="42">
        <f t="shared" si="359"/>
        <v>18.983107470972882</v>
      </c>
      <c r="DT44" s="42">
        <f t="shared" si="359"/>
        <v>11.792971766402498</v>
      </c>
      <c r="DU44" s="42">
        <f t="shared" si="359"/>
        <v>20.312327595339497</v>
      </c>
      <c r="DV44" s="42">
        <f t="shared" si="359"/>
        <v>18.991595652861136</v>
      </c>
      <c r="DW44" s="42">
        <f t="shared" ref="DW44:ED44" si="360">DW41-MIN($C41:$ED41)</f>
        <v>27.562554439038571</v>
      </c>
      <c r="DX44" s="42">
        <f t="shared" si="360"/>
        <v>31.159903786288126</v>
      </c>
      <c r="DY44" s="42">
        <f t="shared" si="360"/>
        <v>36.613944487131562</v>
      </c>
      <c r="DZ44" s="42">
        <f t="shared" si="360"/>
        <v>39.671936937252376</v>
      </c>
      <c r="EA44" s="42">
        <f t="shared" si="360"/>
        <v>34.17407563404435</v>
      </c>
      <c r="EB44" s="42">
        <f t="shared" si="360"/>
        <v>44.812766660252834</v>
      </c>
      <c r="EC44" s="42">
        <f t="shared" si="360"/>
        <v>37.982574591568969</v>
      </c>
      <c r="ED44" s="42">
        <f t="shared" si="360"/>
        <v>32.259726119566004</v>
      </c>
      <c r="EE44" s="42">
        <f t="shared" ref="EE44:FF44" si="361">EE41-MIN($C41:$ED41)</f>
        <v>21.007773914327302</v>
      </c>
      <c r="EF44" s="42">
        <f t="shared" si="361"/>
        <v>13.744925448741569</v>
      </c>
      <c r="EG44" s="42">
        <f t="shared" si="361"/>
        <v>23.106245487003697</v>
      </c>
      <c r="EH44" s="42">
        <f t="shared" si="361"/>
        <v>27.411536169253658</v>
      </c>
      <c r="EI44" s="42">
        <f t="shared" si="361"/>
        <v>22.399721409420671</v>
      </c>
      <c r="EJ44" s="42">
        <f t="shared" si="361"/>
        <v>30.364645957464617</v>
      </c>
      <c r="EK44" s="42">
        <f t="shared" si="361"/>
        <v>26.830303204432127</v>
      </c>
      <c r="EL44" s="42">
        <f t="shared" si="361"/>
        <v>30.019574660767638</v>
      </c>
      <c r="EM44" s="149">
        <f t="shared" si="361"/>
        <v>38.062523320170783</v>
      </c>
      <c r="EN44" s="162">
        <f t="shared" si="361"/>
        <v>29.403400021143746</v>
      </c>
      <c r="EO44" s="162">
        <f t="shared" si="361"/>
        <v>29.235034539320004</v>
      </c>
      <c r="EP44" s="180">
        <f t="shared" si="361"/>
        <v>16.03893795834734</v>
      </c>
      <c r="EQ44" s="180">
        <f t="shared" si="361"/>
        <v>5.0634390013501189</v>
      </c>
      <c r="ER44" s="190">
        <f t="shared" si="361"/>
        <v>3.8970617252633808</v>
      </c>
      <c r="ES44" s="190">
        <f t="shared" si="361"/>
        <v>0.87252463526753488</v>
      </c>
      <c r="ET44" s="190">
        <f t="shared" si="361"/>
        <v>0.82596181263082968</v>
      </c>
      <c r="EU44" s="190">
        <f t="shared" si="361"/>
        <v>4.1398199509284161</v>
      </c>
      <c r="EV44" s="190">
        <f t="shared" si="361"/>
        <v>10.86135039749805</v>
      </c>
      <c r="EW44" s="202">
        <f t="shared" si="361"/>
        <v>12.323021674414171</v>
      </c>
      <c r="EX44" s="202">
        <f t="shared" si="361"/>
        <v>20.756417126004258</v>
      </c>
      <c r="EY44" s="202">
        <f t="shared" si="361"/>
        <v>13.418565688541509</v>
      </c>
      <c r="EZ44" s="202">
        <f t="shared" si="361"/>
        <v>10.279486778532103</v>
      </c>
      <c r="FA44" s="215">
        <f t="shared" si="361"/>
        <v>10.67709407293194</v>
      </c>
      <c r="FB44" s="215">
        <f t="shared" si="361"/>
        <v>7.9836405682566394</v>
      </c>
      <c r="FC44" s="225">
        <f t="shared" si="361"/>
        <v>5.756184247129017</v>
      </c>
      <c r="FD44" s="225">
        <f t="shared" si="361"/>
        <v>3.6518768749776491</v>
      </c>
      <c r="FE44" s="237">
        <f t="shared" si="361"/>
        <v>-0.63353020648430203</v>
      </c>
      <c r="FF44" s="237">
        <f t="shared" si="361"/>
        <v>0.91562070614522639</v>
      </c>
      <c r="FG44" s="237">
        <f t="shared" ref="FG44:FH44" si="362">FG41-MIN($C41:$ED41)</f>
        <v>2.0307174924434115</v>
      </c>
      <c r="FH44" s="237">
        <f t="shared" si="362"/>
        <v>8.6333436608297696</v>
      </c>
      <c r="FI44" s="237">
        <f t="shared" ref="FI44:FJ44" si="363">FI41-MIN($C41:$ED41)</f>
        <v>5.2860932447629594</v>
      </c>
      <c r="FJ44" s="237">
        <f t="shared" si="363"/>
        <v>6.9319421656907068</v>
      </c>
      <c r="FK44" s="43">
        <f t="shared" ref="FK44" si="364">FK41-MIN($C41:$ED41)</f>
        <v>13.64468150115507</v>
      </c>
      <c r="FL44" s="43">
        <f t="shared" ref="FL44:FN44" si="365">FL41-MIN($C41:$ED41)</f>
        <v>17.413675080819722</v>
      </c>
      <c r="FM44" s="43">
        <f t="shared" si="365"/>
        <v>12.243499309025232</v>
      </c>
      <c r="FN44" s="43">
        <f t="shared" si="365"/>
        <v>7.5651862436025148</v>
      </c>
      <c r="FO44" s="43">
        <f t="shared" ref="FO44:FP44" si="366">FO41-MIN($C41:$ED41)</f>
        <v>6.5809286329795178</v>
      </c>
      <c r="FP44" s="43">
        <f t="shared" si="366"/>
        <v>9.061722028261066</v>
      </c>
      <c r="FQ44" s="43">
        <f t="shared" ref="FQ44:FR44" si="367">FQ41-MIN($C41:$ED41)</f>
        <v>13.103757807365941</v>
      </c>
      <c r="FR44" s="43">
        <f t="shared" si="367"/>
        <v>12.464134213017861</v>
      </c>
      <c r="FS44" s="43">
        <f t="shared" ref="FS44:FT44" si="368">FS41-MIN($C41:$ED41)</f>
        <v>16.191254055514136</v>
      </c>
      <c r="FT44" s="43">
        <f t="shared" si="368"/>
        <v>15.764440507066041</v>
      </c>
      <c r="FU44" s="43">
        <f t="shared" ref="FU44:FV44" si="369">FU41-MIN($C41:$ED41)</f>
        <v>17.127735317123673</v>
      </c>
      <c r="FV44" s="43">
        <f t="shared" si="369"/>
        <v>25.394837316112529</v>
      </c>
      <c r="FW44" s="43">
        <f t="shared" ref="FW44:FX44" si="370">FW41-MIN($C41:$ED41)</f>
        <v>26.542034917664921</v>
      </c>
      <c r="FX44" s="43">
        <f t="shared" si="370"/>
        <v>22.668244072385441</v>
      </c>
      <c r="FY44" s="265">
        <f t="shared" ref="FY44:GA44" si="371">FY41-MIN($C41:$ED41)</f>
        <v>16.827438589491003</v>
      </c>
      <c r="FZ44" s="49">
        <f t="shared" ref="FZ44" si="372">FZ41-MIN($C41:$ED41)</f>
        <v>18.767977482982403</v>
      </c>
      <c r="GA44" s="49">
        <f t="shared" si="371"/>
        <v>26.912432459458053</v>
      </c>
      <c r="GB44" s="49">
        <f t="shared" ref="GB44" si="373">GB41-MIN($C41:$ED41)</f>
        <v>13.484400469153275</v>
      </c>
      <c r="GC44" s="49">
        <f t="shared" ref="GC44:GE44" si="374">GC41-MIN($C41:$ED41)</f>
        <v>9.4893714805038663</v>
      </c>
      <c r="GD44" s="49">
        <f t="shared" ref="GD44" si="375">GD41-MIN($C41:$ED41)</f>
        <v>5.7917742286930647</v>
      </c>
      <c r="GE44" s="49">
        <f t="shared" si="374"/>
        <v>6.9984140700949418</v>
      </c>
      <c r="GF44" s="49">
        <f t="shared" ref="GF44" si="376">GF41-MIN($C41:$ED41)</f>
        <v>10.665586077467768</v>
      </c>
      <c r="GG44" s="49">
        <f t="shared" ref="GG44:GH44" si="377">GG41-MIN($C41:$ED41)</f>
        <v>13.258193603445022</v>
      </c>
      <c r="GH44" s="49">
        <f t="shared" si="377"/>
        <v>12.763576147443334</v>
      </c>
      <c r="GI44" s="49">
        <f t="shared" ref="GI44:GJ44" si="378">GI41-MIN($C41:$ED41)</f>
        <v>17.245639488073294</v>
      </c>
      <c r="GJ44" s="49">
        <f t="shared" si="378"/>
        <v>9.2537264328776132</v>
      </c>
      <c r="GK44" s="49">
        <f t="shared" ref="GK44:GL44" si="379">GK41-MIN($C41:$ED41)</f>
        <v>8.4912957806315426</v>
      </c>
      <c r="GL44" s="49">
        <f t="shared" si="379"/>
        <v>7.6749257808897084</v>
      </c>
    </row>
    <row r="45" spans="1:194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380">DG41-DG59</f>
        <v>0</v>
      </c>
      <c r="DH45" s="50">
        <f t="shared" si="380"/>
        <v>0</v>
      </c>
      <c r="DI45" s="50">
        <f t="shared" si="380"/>
        <v>0</v>
      </c>
      <c r="DJ45" s="50">
        <f t="shared" si="380"/>
        <v>0</v>
      </c>
      <c r="DK45" s="50">
        <f t="shared" si="380"/>
        <v>0</v>
      </c>
      <c r="DL45" s="50">
        <f t="shared" si="380"/>
        <v>0</v>
      </c>
      <c r="DM45" s="50">
        <f t="shared" si="380"/>
        <v>0</v>
      </c>
      <c r="DN45" s="50">
        <f t="shared" si="380"/>
        <v>0</v>
      </c>
      <c r="DO45" s="50">
        <f t="shared" si="380"/>
        <v>0</v>
      </c>
      <c r="DP45" s="50">
        <f t="shared" si="380"/>
        <v>0</v>
      </c>
      <c r="DQ45" s="50">
        <f t="shared" si="380"/>
        <v>0</v>
      </c>
      <c r="DR45" s="50">
        <f t="shared" si="380"/>
        <v>0</v>
      </c>
      <c r="DS45" s="50">
        <f t="shared" si="380"/>
        <v>0</v>
      </c>
      <c r="DT45" s="50">
        <f t="shared" si="380"/>
        <v>0</v>
      </c>
      <c r="DU45" s="50">
        <f t="shared" si="380"/>
        <v>0</v>
      </c>
      <c r="DV45" s="50">
        <f t="shared" si="380"/>
        <v>0</v>
      </c>
      <c r="DW45" s="50">
        <f t="shared" si="380"/>
        <v>0</v>
      </c>
      <c r="DX45" s="50">
        <f t="shared" si="380"/>
        <v>0</v>
      </c>
      <c r="DY45" s="50">
        <f t="shared" si="380"/>
        <v>0</v>
      </c>
      <c r="DZ45" s="50">
        <f t="shared" si="380"/>
        <v>0</v>
      </c>
      <c r="EA45" s="50">
        <f t="shared" si="380"/>
        <v>0</v>
      </c>
      <c r="EB45" s="50">
        <f t="shared" si="380"/>
        <v>0</v>
      </c>
      <c r="EC45" s="50">
        <f t="shared" si="380"/>
        <v>0</v>
      </c>
      <c r="ED45" s="50">
        <f t="shared" si="380"/>
        <v>0</v>
      </c>
      <c r="EE45" s="50">
        <f t="shared" si="380"/>
        <v>0</v>
      </c>
      <c r="EF45" s="50">
        <f t="shared" si="380"/>
        <v>0</v>
      </c>
      <c r="EG45" s="50">
        <f t="shared" si="380"/>
        <v>0</v>
      </c>
      <c r="EH45" s="50">
        <f t="shared" si="380"/>
        <v>0</v>
      </c>
      <c r="EI45" s="50">
        <f t="shared" si="380"/>
        <v>0</v>
      </c>
      <c r="EJ45" s="50">
        <f t="shared" si="380"/>
        <v>0</v>
      </c>
      <c r="EK45" s="50">
        <f t="shared" si="380"/>
        <v>0</v>
      </c>
      <c r="EL45" s="50">
        <f t="shared" si="380"/>
        <v>0</v>
      </c>
      <c r="EM45" s="135">
        <f t="shared" si="380"/>
        <v>0</v>
      </c>
      <c r="EN45" s="163">
        <f t="shared" si="380"/>
        <v>0</v>
      </c>
      <c r="EO45" s="163">
        <f t="shared" ref="EO45:FF45" si="381">EO41-EO59</f>
        <v>0</v>
      </c>
      <c r="EP45" s="181">
        <f t="shared" si="381"/>
        <v>0</v>
      </c>
      <c r="EQ45" s="181">
        <f t="shared" si="381"/>
        <v>0</v>
      </c>
      <c r="ER45" s="191">
        <f t="shared" si="381"/>
        <v>0</v>
      </c>
      <c r="ES45" s="191">
        <f t="shared" si="381"/>
        <v>0</v>
      </c>
      <c r="ET45" s="191">
        <f t="shared" si="381"/>
        <v>0</v>
      </c>
      <c r="EU45" s="191">
        <f t="shared" si="381"/>
        <v>0</v>
      </c>
      <c r="EV45" s="191">
        <f t="shared" si="381"/>
        <v>0</v>
      </c>
      <c r="EW45" s="203">
        <f t="shared" si="381"/>
        <v>0</v>
      </c>
      <c r="EX45" s="203">
        <f t="shared" si="381"/>
        <v>0</v>
      </c>
      <c r="EY45" s="203">
        <f t="shared" si="381"/>
        <v>0</v>
      </c>
      <c r="EZ45" s="203">
        <f t="shared" si="381"/>
        <v>0</v>
      </c>
      <c r="FA45" s="216">
        <f t="shared" si="381"/>
        <v>0</v>
      </c>
      <c r="FB45" s="216">
        <f t="shared" si="381"/>
        <v>0</v>
      </c>
      <c r="FC45" s="226">
        <f t="shared" si="381"/>
        <v>0</v>
      </c>
      <c r="FD45" s="226">
        <f t="shared" si="381"/>
        <v>0</v>
      </c>
      <c r="FE45" s="238">
        <f t="shared" si="381"/>
        <v>0</v>
      </c>
      <c r="FF45" s="238">
        <f t="shared" si="381"/>
        <v>0</v>
      </c>
      <c r="FG45" s="238">
        <f t="shared" ref="FG45:FH45" si="382">FG41-FG59</f>
        <v>0</v>
      </c>
      <c r="FH45" s="238">
        <f t="shared" si="382"/>
        <v>0</v>
      </c>
      <c r="FI45" s="238">
        <f t="shared" ref="FI45:FJ45" si="383">FI41-FI59</f>
        <v>0</v>
      </c>
      <c r="FJ45" s="238">
        <f t="shared" si="383"/>
        <v>0</v>
      </c>
      <c r="FK45" s="273">
        <f t="shared" ref="FK45" si="384">FK41-FK59</f>
        <v>0</v>
      </c>
      <c r="FL45" s="273">
        <f t="shared" ref="FL45:FP45" si="385">FL41-FL59</f>
        <v>0</v>
      </c>
      <c r="FM45" s="273">
        <f t="shared" si="385"/>
        <v>0</v>
      </c>
      <c r="FN45" s="273">
        <f t="shared" si="385"/>
        <v>0</v>
      </c>
      <c r="FO45" s="273">
        <f t="shared" si="385"/>
        <v>0.40335720121281682</v>
      </c>
      <c r="FP45" s="273">
        <f t="shared" si="385"/>
        <v>0.47675650274706882</v>
      </c>
      <c r="FQ45" s="273">
        <f t="shared" ref="FQ45:FR45" si="386">FQ41-FQ59</f>
        <v>0.57166304880072261</v>
      </c>
      <c r="FR45" s="273">
        <f t="shared" si="386"/>
        <v>0.51792764202687636</v>
      </c>
      <c r="FS45" s="273">
        <f t="shared" ref="FS45:FT45" si="387">FS41-FS59</f>
        <v>0.60088550481435021</v>
      </c>
      <c r="FT45" s="273">
        <f t="shared" si="387"/>
        <v>0.55319775361076751</v>
      </c>
      <c r="FU45" s="273">
        <f t="shared" ref="FU45:FV45" si="388">FU41-FU59</f>
        <v>0.58474556859298588</v>
      </c>
      <c r="FV45" s="273">
        <f t="shared" si="388"/>
        <v>0.76297824502675127</v>
      </c>
      <c r="FW45" s="273">
        <f t="shared" ref="FW45:FX45" si="389">FW41-FW59</f>
        <v>0.76052511242853171</v>
      </c>
      <c r="FX45" s="273">
        <f t="shared" si="389"/>
        <v>3.4000634358309512</v>
      </c>
      <c r="FY45" s="266">
        <f t="shared" ref="FY45:GB45" si="390">FY41-FY59</f>
        <v>0.24489459395562108</v>
      </c>
      <c r="FZ45" s="52">
        <f t="shared" si="390"/>
        <v>0.99580587055775993</v>
      </c>
      <c r="GA45" s="52">
        <f t="shared" si="390"/>
        <v>5.8972136214915096</v>
      </c>
      <c r="GB45" s="52">
        <f t="shared" si="390"/>
        <v>-6.3639478049554192</v>
      </c>
      <c r="GC45" s="52">
        <f t="shared" ref="GC45:GD45" si="391">GC41-GC59</f>
        <v>-11.592207732591984</v>
      </c>
      <c r="GD45" s="52">
        <f t="shared" si="391"/>
        <v>-16.571159016946822</v>
      </c>
      <c r="GE45" s="52">
        <f t="shared" ref="GE45:GH45" si="392">GE41-GE59</f>
        <v>-21.13557349216693</v>
      </c>
      <c r="GF45" s="52">
        <f t="shared" si="392"/>
        <v>-26.366222229148494</v>
      </c>
      <c r="GG45" s="52">
        <f t="shared" si="392"/>
        <v>-24.479844833972756</v>
      </c>
      <c r="GH45" s="52">
        <f t="shared" si="392"/>
        <v>-20.060550472509259</v>
      </c>
      <c r="GI45" s="52">
        <f t="shared" ref="GI45:GK45" si="393">GI41-GI59</f>
        <v>-19.294619751292274</v>
      </c>
      <c r="GJ45" s="52">
        <f t="shared" si="393"/>
        <v>-13.355565407127372</v>
      </c>
      <c r="GK45" s="52">
        <f t="shared" si="393"/>
        <v>-9.537246180381846</v>
      </c>
      <c r="GL45" s="52">
        <f t="shared" ref="GL45" si="394">GL41-GL59</f>
        <v>25.180936901976814</v>
      </c>
    </row>
    <row r="46" spans="1:194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R46" s="1"/>
      <c r="FS46" s="1"/>
      <c r="FY46" s="252"/>
      <c r="FZ46" s="24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</row>
    <row r="47" spans="1:194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267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77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98"/>
      <c r="FU49" s="298"/>
      <c r="FV49" s="298"/>
      <c r="FW49" s="298"/>
      <c r="FX49" s="298"/>
      <c r="FY49" s="298"/>
      <c r="FZ49" s="11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595781.4418907105</v>
      </c>
      <c r="D51" s="8">
        <f t="shared" ref="D51:BO51" si="395">D52+D53</f>
        <v>585205.78801921604</v>
      </c>
      <c r="E51" s="8">
        <f t="shared" si="395"/>
        <v>559307.77101972932</v>
      </c>
      <c r="F51" s="8">
        <f t="shared" si="395"/>
        <v>542694.31534852646</v>
      </c>
      <c r="G51" s="8">
        <f t="shared" si="395"/>
        <v>593532.60234447068</v>
      </c>
      <c r="H51" s="8">
        <f t="shared" si="395"/>
        <v>512329.51770356519</v>
      </c>
      <c r="I51" s="8">
        <f t="shared" si="395"/>
        <v>534292.38762230147</v>
      </c>
      <c r="J51" s="8">
        <f t="shared" si="395"/>
        <v>561685.88251331472</v>
      </c>
      <c r="K51" s="8">
        <f t="shared" si="395"/>
        <v>507608.89978056063</v>
      </c>
      <c r="L51" s="8">
        <f t="shared" si="395"/>
        <v>521630.71916279232</v>
      </c>
      <c r="M51" s="8">
        <f t="shared" si="395"/>
        <v>600423.69919852377</v>
      </c>
      <c r="N51" s="8">
        <f t="shared" si="395"/>
        <v>617597.22086255415</v>
      </c>
      <c r="O51" s="8">
        <f t="shared" si="395"/>
        <v>582069.5103833013</v>
      </c>
      <c r="P51" s="8">
        <f t="shared" si="395"/>
        <v>670602.05776406697</v>
      </c>
      <c r="Q51" s="8">
        <f t="shared" si="395"/>
        <v>635421.99801470106</v>
      </c>
      <c r="R51" s="8">
        <f t="shared" si="395"/>
        <v>614656.92528017017</v>
      </c>
      <c r="S51" s="8">
        <f t="shared" si="395"/>
        <v>657311.5923700853</v>
      </c>
      <c r="T51" s="8">
        <f t="shared" si="395"/>
        <v>611292.43321138911</v>
      </c>
      <c r="U51" s="8">
        <f t="shared" si="395"/>
        <v>571541.48956914118</v>
      </c>
      <c r="V51" s="8">
        <f t="shared" si="395"/>
        <v>602016.15215513669</v>
      </c>
      <c r="W51" s="8">
        <f t="shared" si="395"/>
        <v>554218.62077217654</v>
      </c>
      <c r="X51" s="8">
        <f t="shared" si="395"/>
        <v>574385.20974825532</v>
      </c>
      <c r="Y51" s="8">
        <f t="shared" si="395"/>
        <v>597607.53159880172</v>
      </c>
      <c r="Z51" s="8">
        <f t="shared" si="395"/>
        <v>617206.73044596508</v>
      </c>
      <c r="AA51" s="8">
        <f t="shared" si="395"/>
        <v>700021.84742376721</v>
      </c>
      <c r="AB51" s="8">
        <f t="shared" si="395"/>
        <v>585476.59912849811</v>
      </c>
      <c r="AC51" s="8">
        <f t="shared" si="395"/>
        <v>584761.63605281443</v>
      </c>
      <c r="AD51" s="8">
        <f t="shared" si="395"/>
        <v>579597.26203883067</v>
      </c>
      <c r="AE51" s="8">
        <f t="shared" si="395"/>
        <v>613565.64232828293</v>
      </c>
      <c r="AF51" s="8">
        <f t="shared" si="395"/>
        <v>618401.17339168466</v>
      </c>
      <c r="AG51" s="8">
        <f t="shared" si="395"/>
        <v>658632.6586259614</v>
      </c>
      <c r="AH51" s="8">
        <f t="shared" si="395"/>
        <v>657165.03244638245</v>
      </c>
      <c r="AI51" s="8">
        <f t="shared" si="395"/>
        <v>669522.39624183299</v>
      </c>
      <c r="AJ51" s="8">
        <f t="shared" si="395"/>
        <v>611599.69381956675</v>
      </c>
      <c r="AK51" s="8">
        <f t="shared" si="395"/>
        <v>717396.2740511481</v>
      </c>
      <c r="AL51" s="8">
        <f t="shared" si="395"/>
        <v>667598.70975286164</v>
      </c>
      <c r="AM51" s="8">
        <f t="shared" si="395"/>
        <v>597413.42173009948</v>
      </c>
      <c r="AN51" s="8">
        <f t="shared" si="395"/>
        <v>601673.84035324608</v>
      </c>
      <c r="AO51" s="8">
        <f t="shared" si="395"/>
        <v>597443.16162771697</v>
      </c>
      <c r="AP51" s="8">
        <f t="shared" si="395"/>
        <v>612998.04310976993</v>
      </c>
      <c r="AQ51" s="8">
        <f t="shared" si="395"/>
        <v>562157.83666908776</v>
      </c>
      <c r="AR51" s="8">
        <f t="shared" si="395"/>
        <v>629758.3638000791</v>
      </c>
      <c r="AS51" s="8">
        <f t="shared" si="395"/>
        <v>599566.79111062665</v>
      </c>
      <c r="AT51" s="8">
        <f t="shared" si="395"/>
        <v>573298.46005874488</v>
      </c>
      <c r="AU51" s="8">
        <f t="shared" si="395"/>
        <v>369938.81116085622</v>
      </c>
      <c r="AV51" s="8">
        <f t="shared" si="395"/>
        <v>460395.05723463913</v>
      </c>
      <c r="AW51" s="8">
        <f t="shared" si="395"/>
        <v>389888.02260964538</v>
      </c>
      <c r="AX51" s="8">
        <f t="shared" si="395"/>
        <v>338894.21595534508</v>
      </c>
      <c r="AY51" s="8">
        <f t="shared" si="395"/>
        <v>436518.78219501767</v>
      </c>
      <c r="AZ51" s="8">
        <f t="shared" si="395"/>
        <v>534098.44630284247</v>
      </c>
      <c r="BA51" s="8">
        <f t="shared" si="395"/>
        <v>523039.90228292579</v>
      </c>
      <c r="BB51" s="8">
        <f t="shared" si="395"/>
        <v>517894.04094106134</v>
      </c>
      <c r="BC51" s="8">
        <f t="shared" si="395"/>
        <v>512737.69870943227</v>
      </c>
      <c r="BD51" s="8">
        <f t="shared" si="395"/>
        <v>583140.68099532346</v>
      </c>
      <c r="BE51" s="8">
        <f t="shared" si="395"/>
        <v>615996.56286398764</v>
      </c>
      <c r="BF51" s="8">
        <f t="shared" si="395"/>
        <v>693213.31888656737</v>
      </c>
      <c r="BG51" s="8">
        <f t="shared" si="395"/>
        <v>604873.7498160972</v>
      </c>
      <c r="BH51" s="8">
        <f t="shared" si="395"/>
        <v>608596.9389619166</v>
      </c>
      <c r="BI51" s="8">
        <f t="shared" si="395"/>
        <v>593226.15815209993</v>
      </c>
      <c r="BJ51" s="8">
        <f t="shared" si="395"/>
        <v>613359.93195746921</v>
      </c>
      <c r="BK51" s="8">
        <f t="shared" si="395"/>
        <v>656875.9647819415</v>
      </c>
      <c r="BL51" s="8">
        <f t="shared" si="395"/>
        <v>629212.83323201374</v>
      </c>
      <c r="BM51" s="8">
        <f t="shared" si="395"/>
        <v>582737.44855540269</v>
      </c>
      <c r="BN51" s="8">
        <f t="shared" si="395"/>
        <v>607415.64110616501</v>
      </c>
      <c r="BO51" s="8">
        <f t="shared" si="395"/>
        <v>636534.64846723818</v>
      </c>
      <c r="BP51" s="8">
        <f t="shared" ref="BP51:EA51" si="396">BP52+BP53</f>
        <v>639493.10901655175</v>
      </c>
      <c r="BQ51" s="8">
        <f t="shared" si="396"/>
        <v>659223.35924984945</v>
      </c>
      <c r="BR51" s="8">
        <f t="shared" si="396"/>
        <v>659746.70405694121</v>
      </c>
      <c r="BS51" s="8">
        <f t="shared" si="396"/>
        <v>689099.94044227549</v>
      </c>
      <c r="BT51" s="8">
        <f t="shared" si="396"/>
        <v>658334.17805097066</v>
      </c>
      <c r="BU51" s="8">
        <f t="shared" si="396"/>
        <v>656766.39122776769</v>
      </c>
      <c r="BV51" s="8">
        <f t="shared" si="396"/>
        <v>691094.14732277836</v>
      </c>
      <c r="BW51" s="8">
        <f t="shared" si="396"/>
        <v>711411.09010090248</v>
      </c>
      <c r="BX51" s="8">
        <f t="shared" si="396"/>
        <v>666634.18946459622</v>
      </c>
      <c r="BY51" s="8">
        <f t="shared" si="396"/>
        <v>734547.68828008545</v>
      </c>
      <c r="BZ51" s="8">
        <f t="shared" si="396"/>
        <v>717716.55212623451</v>
      </c>
      <c r="CA51" s="8">
        <f t="shared" si="396"/>
        <v>712808.96410035552</v>
      </c>
      <c r="CB51" s="8">
        <f t="shared" si="396"/>
        <v>719119.77481208066</v>
      </c>
      <c r="CC51" s="8">
        <f t="shared" si="396"/>
        <v>640594.52081141435</v>
      </c>
      <c r="CD51" s="8">
        <f t="shared" si="396"/>
        <v>643978.71706593409</v>
      </c>
      <c r="CE51" s="8">
        <f t="shared" si="396"/>
        <v>675249.39913752768</v>
      </c>
      <c r="CF51" s="8">
        <f t="shared" si="396"/>
        <v>602104.49614728324</v>
      </c>
      <c r="CG51" s="8">
        <f t="shared" si="396"/>
        <v>672174.80764854199</v>
      </c>
      <c r="CH51" s="8">
        <f t="shared" si="396"/>
        <v>663566.71868818055</v>
      </c>
      <c r="CI51" s="8">
        <f t="shared" si="396"/>
        <v>724477.75099902542</v>
      </c>
      <c r="CJ51" s="8">
        <f t="shared" si="396"/>
        <v>725459.99682233948</v>
      </c>
      <c r="CK51" s="8">
        <f t="shared" si="396"/>
        <v>733393.44370378973</v>
      </c>
      <c r="CL51" s="8">
        <f t="shared" si="396"/>
        <v>752572.02983689611</v>
      </c>
      <c r="CM51" s="8">
        <f t="shared" si="396"/>
        <v>706824.89346805168</v>
      </c>
      <c r="CN51" s="8">
        <f t="shared" si="396"/>
        <v>760340.97685709363</v>
      </c>
      <c r="CO51" s="8">
        <f t="shared" si="396"/>
        <v>795991.47279861046</v>
      </c>
      <c r="CP51" s="8">
        <f t="shared" si="396"/>
        <v>752565.98165768746</v>
      </c>
      <c r="CQ51" s="8">
        <f t="shared" si="396"/>
        <v>760354.71406148584</v>
      </c>
      <c r="CR51" s="8">
        <f t="shared" si="396"/>
        <v>767199.34281069576</v>
      </c>
      <c r="CS51" s="8">
        <f t="shared" si="396"/>
        <v>809375.17312445922</v>
      </c>
      <c r="CT51" s="8">
        <f t="shared" si="396"/>
        <v>853790.09963000577</v>
      </c>
      <c r="CU51" s="8">
        <f t="shared" si="396"/>
        <v>801268.56637693429</v>
      </c>
      <c r="CV51" s="8">
        <f t="shared" si="396"/>
        <v>815049.12670616247</v>
      </c>
      <c r="CW51" s="8">
        <f t="shared" si="396"/>
        <v>899762.61233017687</v>
      </c>
      <c r="CX51" s="8">
        <f t="shared" si="396"/>
        <v>877282.25856948667</v>
      </c>
      <c r="CY51" s="8">
        <f t="shared" si="396"/>
        <v>899758.9078346563</v>
      </c>
      <c r="CZ51" s="8">
        <f t="shared" si="396"/>
        <v>868356.12277142995</v>
      </c>
      <c r="DA51" s="8">
        <f t="shared" si="396"/>
        <v>891486.95893047994</v>
      </c>
      <c r="DB51" s="8">
        <f t="shared" si="396"/>
        <v>904980.70048659062</v>
      </c>
      <c r="DC51" s="8">
        <f t="shared" si="396"/>
        <v>962697.85042298934</v>
      </c>
      <c r="DD51" s="8">
        <f t="shared" si="396"/>
        <v>1051060.8276536458</v>
      </c>
      <c r="DE51" s="8">
        <f t="shared" si="396"/>
        <v>1018430.4187427699</v>
      </c>
      <c r="DF51" s="8">
        <f t="shared" si="396"/>
        <v>970951.47830765962</v>
      </c>
      <c r="DG51" s="8">
        <f t="shared" si="396"/>
        <v>925267.42701779655</v>
      </c>
      <c r="DH51" s="8">
        <f t="shared" si="396"/>
        <v>885088.42831840669</v>
      </c>
      <c r="DI51" s="8">
        <f t="shared" si="396"/>
        <v>845890.54119885364</v>
      </c>
      <c r="DJ51" s="8">
        <f t="shared" si="396"/>
        <v>884389.27524472796</v>
      </c>
      <c r="DK51" s="8">
        <f t="shared" si="396"/>
        <v>931137.55211579287</v>
      </c>
      <c r="DL51" s="8">
        <f t="shared" si="396"/>
        <v>900211.01262634434</v>
      </c>
      <c r="DM51" s="8">
        <f t="shared" si="396"/>
        <v>933992.27994169784</v>
      </c>
      <c r="DN51" s="8">
        <f t="shared" si="396"/>
        <v>899239.67227100662</v>
      </c>
      <c r="DO51" s="8">
        <f t="shared" si="396"/>
        <v>947958.63904236117</v>
      </c>
      <c r="DP51" s="8">
        <f t="shared" si="396"/>
        <v>1012545.3784654007</v>
      </c>
      <c r="DQ51" s="8">
        <f t="shared" si="396"/>
        <v>959149.79351488454</v>
      </c>
      <c r="DR51" s="8">
        <f t="shared" si="396"/>
        <v>1114360.0430955165</v>
      </c>
      <c r="DS51" s="8">
        <f t="shared" si="396"/>
        <v>1083473.6909376264</v>
      </c>
      <c r="DT51" s="8">
        <f t="shared" si="396"/>
        <v>1205741.5144975665</v>
      </c>
      <c r="DU51" s="8">
        <f t="shared" si="396"/>
        <v>1029500.5365502427</v>
      </c>
      <c r="DV51" s="8">
        <f t="shared" si="396"/>
        <v>1191365.7865106151</v>
      </c>
      <c r="DW51" s="8">
        <f t="shared" si="396"/>
        <v>1133539.5161810769</v>
      </c>
      <c r="DX51" s="8">
        <f t="shared" si="396"/>
        <v>1118709.0616424282</v>
      </c>
      <c r="DY51" s="8">
        <f t="shared" si="396"/>
        <v>1067425.1179767633</v>
      </c>
      <c r="DZ51" s="8">
        <f t="shared" si="396"/>
        <v>1079559.5521724399</v>
      </c>
      <c r="EA51" s="8">
        <f t="shared" si="396"/>
        <v>1202610.2102823746</v>
      </c>
      <c r="EB51" s="8">
        <f t="shared" ref="EB51:GF51" si="397">EB52+EB53</f>
        <v>1040344.5367218497</v>
      </c>
      <c r="EC51" s="8">
        <f t="shared" si="397"/>
        <v>1147100.7808635174</v>
      </c>
      <c r="ED51" s="8">
        <f t="shared" si="397"/>
        <v>1229319.676390212</v>
      </c>
      <c r="EE51" s="8">
        <f t="shared" si="397"/>
        <v>1344297.8910640045</v>
      </c>
      <c r="EF51" s="8">
        <f t="shared" si="397"/>
        <v>1370422.9281034565</v>
      </c>
      <c r="EG51" s="8">
        <f t="shared" si="397"/>
        <v>1107916.7659704993</v>
      </c>
      <c r="EH51" s="8">
        <f t="shared" si="397"/>
        <v>1120853.7205865332</v>
      </c>
      <c r="EI51" s="8">
        <f t="shared" si="397"/>
        <v>1255809.5497103841</v>
      </c>
      <c r="EJ51" s="8">
        <f t="shared" si="397"/>
        <v>1111871.0969991619</v>
      </c>
      <c r="EK51" s="8">
        <f t="shared" si="397"/>
        <v>1208851.0471685971</v>
      </c>
      <c r="EL51" s="8">
        <f t="shared" si="397"/>
        <v>1252946.1556418107</v>
      </c>
      <c r="EM51" s="8">
        <f t="shared" si="397"/>
        <v>1148689.6431914442</v>
      </c>
      <c r="EN51" s="8">
        <f t="shared" si="397"/>
        <v>1361176.7541996781</v>
      </c>
      <c r="EO51" s="8">
        <f t="shared" si="397"/>
        <v>1352922.2358319233</v>
      </c>
      <c r="EP51" s="8">
        <f t="shared" si="397"/>
        <v>1580565.8215324348</v>
      </c>
      <c r="EQ51" s="8">
        <f t="shared" si="397"/>
        <v>1595120.8294707153</v>
      </c>
      <c r="ER51" s="8">
        <f t="shared" si="397"/>
        <v>1400295.2241862584</v>
      </c>
      <c r="ES51" s="8">
        <f t="shared" si="397"/>
        <v>1529175.1406410406</v>
      </c>
      <c r="ET51" s="8">
        <f t="shared" si="397"/>
        <v>1429033.3121655416</v>
      </c>
      <c r="EU51" s="8">
        <f t="shared" si="397"/>
        <v>1348296.5797386905</v>
      </c>
      <c r="EV51" s="8">
        <f t="shared" si="397"/>
        <v>1253271.298309071</v>
      </c>
      <c r="EW51" s="8">
        <f t="shared" si="397"/>
        <v>1293672.5191377937</v>
      </c>
      <c r="EX51" s="8">
        <f t="shared" si="397"/>
        <v>1208208.7342042709</v>
      </c>
      <c r="EY51" s="8">
        <f t="shared" si="397"/>
        <v>1333082.1066293223</v>
      </c>
      <c r="EZ51" s="8">
        <f t="shared" si="397"/>
        <v>1472422.7778031174</v>
      </c>
      <c r="FA51" s="8">
        <f t="shared" si="397"/>
        <v>1410525.9064368922</v>
      </c>
      <c r="FB51" s="8">
        <f t="shared" si="397"/>
        <v>1473460.6991786228</v>
      </c>
      <c r="FC51" s="8">
        <f t="shared" si="397"/>
        <v>1349098.8061633939</v>
      </c>
      <c r="FD51" s="8">
        <f t="shared" si="397"/>
        <v>1322532.7596593995</v>
      </c>
      <c r="FE51" s="8">
        <f t="shared" si="397"/>
        <v>1405898.7602392209</v>
      </c>
      <c r="FF51" s="8">
        <f t="shared" si="397"/>
        <v>1331912.4076580945</v>
      </c>
      <c r="FG51" s="8">
        <f t="shared" si="397"/>
        <v>1425213.0206034663</v>
      </c>
      <c r="FH51" s="8">
        <f t="shared" si="397"/>
        <v>1318548.2307253992</v>
      </c>
      <c r="FI51" s="8">
        <f t="shared" si="397"/>
        <v>1498545.2616290764</v>
      </c>
      <c r="FJ51" s="8">
        <f t="shared" si="397"/>
        <v>1470540.4981457167</v>
      </c>
      <c r="FK51" s="8">
        <f t="shared" si="397"/>
        <v>1288767.4918449488</v>
      </c>
      <c r="FL51" s="8">
        <f t="shared" si="397"/>
        <v>1330653.4237258602</v>
      </c>
      <c r="FM51" s="8">
        <f t="shared" si="397"/>
        <v>1505470.1523648193</v>
      </c>
      <c r="FN51" s="8">
        <f t="shared" si="397"/>
        <v>1624334.0677998832</v>
      </c>
      <c r="FO51" s="8">
        <f t="shared" si="397"/>
        <v>1460336.4977750159</v>
      </c>
      <c r="FP51" s="8">
        <f t="shared" si="397"/>
        <v>1383236.8365827915</v>
      </c>
      <c r="FQ51" s="8">
        <f t="shared" si="397"/>
        <v>1348853.3585416926</v>
      </c>
      <c r="FR51" s="8">
        <f t="shared" si="397"/>
        <v>1471162.5607620855</v>
      </c>
      <c r="FS51" s="8">
        <f t="shared" si="397"/>
        <v>1438495.7047306425</v>
      </c>
      <c r="FT51" s="8">
        <f t="shared" si="397"/>
        <v>1545117.4537400589</v>
      </c>
      <c r="FU51" s="8">
        <f t="shared" si="397"/>
        <v>1522482.2660290268</v>
      </c>
      <c r="FV51" s="8">
        <f t="shared" si="397"/>
        <v>1424727.9163898395</v>
      </c>
      <c r="FW51" s="8">
        <f t="shared" si="397"/>
        <v>1442355.641161981</v>
      </c>
      <c r="FX51" s="269">
        <f t="shared" si="397"/>
        <v>1673619.3797437008</v>
      </c>
      <c r="FY51" s="294">
        <f t="shared" si="397"/>
        <v>1754166.4583736314</v>
      </c>
      <c r="FZ51" s="294">
        <f t="shared" si="397"/>
        <v>1707797.7189218635</v>
      </c>
      <c r="GA51" s="294">
        <f t="shared" si="397"/>
        <v>1649402.6827278167</v>
      </c>
      <c r="GB51" s="294">
        <f t="shared" si="397"/>
        <v>1717802.3813823964</v>
      </c>
      <c r="GC51" s="294">
        <f t="shared" si="397"/>
        <v>1698112.6261350412</v>
      </c>
      <c r="GD51" s="294">
        <f t="shared" si="397"/>
        <v>1706164.8661437347</v>
      </c>
      <c r="GE51" s="294">
        <f t="shared" si="397"/>
        <v>1614965.59495528</v>
      </c>
      <c r="GF51" s="294">
        <f t="shared" si="397"/>
        <v>1514667.6655308022</v>
      </c>
      <c r="GG51" s="294">
        <f t="shared" ref="GG51:GH51" si="398">GG52+GG53</f>
        <v>1625104.4966707472</v>
      </c>
      <c r="GH51" s="294">
        <f t="shared" si="398"/>
        <v>1826507.2749338751</v>
      </c>
      <c r="GI51" s="294">
        <f t="shared" ref="GI51:GK51" si="399">GI52+GI53</f>
        <v>1751662.1923473864</v>
      </c>
      <c r="GJ51" s="294">
        <f t="shared" ref="GJ51" si="400">GJ52+GJ53</f>
        <v>2131124.0513647664</v>
      </c>
      <c r="GK51" s="294">
        <f t="shared" si="399"/>
        <v>2158949.7506581405</v>
      </c>
    </row>
    <row r="52" spans="1:193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1328338.9980862478</v>
      </c>
      <c r="FD52" s="2">
        <v>1358193.8367959252</v>
      </c>
      <c r="FE52" s="2">
        <v>1387016.4174410864</v>
      </c>
      <c r="FF52" s="2">
        <v>1386393.8367959252</v>
      </c>
      <c r="FG52" s="2">
        <v>1394597.0626023768</v>
      </c>
      <c r="FH52" s="2">
        <v>1422793.8367959252</v>
      </c>
      <c r="FI52" s="2">
        <v>1448532.5464733446</v>
      </c>
      <c r="FJ52" s="2">
        <v>1492855.1271185058</v>
      </c>
      <c r="FK52" s="2">
        <v>1483860.5034625919</v>
      </c>
      <c r="FL52" s="2">
        <v>1475597.0626023768</v>
      </c>
      <c r="FM52" s="2">
        <v>1499060.5034625919</v>
      </c>
      <c r="FN52" s="2">
        <v>1512242.2238926992</v>
      </c>
      <c r="FO52" s="2">
        <v>1575416.855060102</v>
      </c>
      <c r="FP52" s="2">
        <v>1599141.5094379825</v>
      </c>
      <c r="FQ52" s="2">
        <v>1592029.7582859085</v>
      </c>
      <c r="FR52" s="2">
        <v>1620320.0808665538</v>
      </c>
      <c r="FS52" s="2">
        <v>1648126.5324794571</v>
      </c>
      <c r="FT52" s="2">
        <v>1645320.0808665538</v>
      </c>
      <c r="FU52" s="2">
        <v>1627868.4679633281</v>
      </c>
      <c r="FV52" s="2">
        <v>1648320.0808665538</v>
      </c>
      <c r="FW52" s="2">
        <v>1669286.7475332203</v>
      </c>
      <c r="FX52" s="299">
        <v>1644909.7023243476</v>
      </c>
      <c r="FY52" s="295">
        <v>1695866.45837363</v>
      </c>
      <c r="FZ52" s="295">
        <v>1722346.1060186387</v>
      </c>
      <c r="GA52" s="295">
        <v>1755500.1032580815</v>
      </c>
      <c r="GB52" s="295">
        <v>1739539.8809562935</v>
      </c>
      <c r="GC52" s="295">
        <v>1741940.5885389545</v>
      </c>
      <c r="GD52" s="295">
        <v>1789395.4584819418</v>
      </c>
      <c r="GE52" s="295">
        <v>1798321.578783154</v>
      </c>
      <c r="GF52" s="295">
        <v>1811322.4658070365</v>
      </c>
      <c r="GG52" s="295">
        <v>1856416.8100942306</v>
      </c>
      <c r="GH52" s="295">
        <v>1895894.6743082337</v>
      </c>
      <c r="GI52" s="295">
        <v>1843077.0488592898</v>
      </c>
      <c r="GJ52" s="295">
        <v>1834991.1010543627</v>
      </c>
      <c r="GK52" s="295">
        <v>1866504.0022641981</v>
      </c>
    </row>
    <row r="53" spans="1:193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20759.808077146066</v>
      </c>
      <c r="FD53" s="2">
        <v>-35661.077136525651</v>
      </c>
      <c r="FE53" s="2">
        <v>18882.342798134545</v>
      </c>
      <c r="FF53" s="2">
        <v>-54481.429137830622</v>
      </c>
      <c r="FG53" s="2">
        <v>30615.958001089515</v>
      </c>
      <c r="FH53" s="2">
        <v>-104245.60607052594</v>
      </c>
      <c r="FI53" s="2">
        <v>50012.715155731887</v>
      </c>
      <c r="FJ53" s="2">
        <v>-22314.62897278904</v>
      </c>
      <c r="FK53" s="2">
        <v>-195093.01161764306</v>
      </c>
      <c r="FL53" s="2">
        <v>-144943.6388765166</v>
      </c>
      <c r="FM53" s="2">
        <v>6409.6489022274036</v>
      </c>
      <c r="FN53" s="2">
        <v>112091.84390718397</v>
      </c>
      <c r="FO53" s="2">
        <v>-115080.35728508607</v>
      </c>
      <c r="FP53" s="2">
        <v>-215904.67285519093</v>
      </c>
      <c r="FQ53" s="2">
        <v>-243176.39974421589</v>
      </c>
      <c r="FR53" s="2">
        <v>-149157.52010446833</v>
      </c>
      <c r="FS53" s="2">
        <v>-209630.8277488146</v>
      </c>
      <c r="FT53" s="2">
        <v>-100202.62712649489</v>
      </c>
      <c r="FU53" s="2">
        <v>-105386.20193430129</v>
      </c>
      <c r="FV53" s="2">
        <v>-223592.16447671433</v>
      </c>
      <c r="FW53" s="2">
        <v>-226931.10637123929</v>
      </c>
      <c r="FX53" s="299">
        <v>28709.677419353276</v>
      </c>
      <c r="FY53" s="295">
        <v>58300.000000001397</v>
      </c>
      <c r="FZ53" s="295">
        <v>-14548.38709677523</v>
      </c>
      <c r="GA53" s="295">
        <v>-106097.42053026473</v>
      </c>
      <c r="GB53" s="295">
        <v>-21737.499573897105</v>
      </c>
      <c r="GC53" s="295">
        <v>-43827.962403913261</v>
      </c>
      <c r="GD53" s="295">
        <v>-83230.592338207178</v>
      </c>
      <c r="GE53" s="295">
        <v>-183355.98382787406</v>
      </c>
      <c r="GF53" s="295">
        <v>-296654.80027623428</v>
      </c>
      <c r="GG53" s="295">
        <v>-231312.3134234834</v>
      </c>
      <c r="GH53" s="295">
        <v>-69387.399374358589</v>
      </c>
      <c r="GI53" s="295">
        <v>-91414.856511903461</v>
      </c>
      <c r="GJ53" s="295">
        <v>296132.95031040371</v>
      </c>
      <c r="GK53" s="295">
        <v>292445.74839394237</v>
      </c>
    </row>
    <row r="54" spans="1:193" x14ac:dyDescent="0.2">
      <c r="A54" s="12" t="s">
        <v>6</v>
      </c>
      <c r="B54" s="12"/>
      <c r="C54" s="8">
        <f>C55+C56</f>
        <v>595781.4418907105</v>
      </c>
      <c r="D54" s="8">
        <f t="shared" ref="D54:BO54" si="401">D55+D56</f>
        <v>585205.78801921604</v>
      </c>
      <c r="E54" s="8">
        <f t="shared" si="401"/>
        <v>559307.77101972932</v>
      </c>
      <c r="F54" s="8">
        <f t="shared" si="401"/>
        <v>542694.31534852646</v>
      </c>
      <c r="G54" s="8">
        <f t="shared" si="401"/>
        <v>593532.60234447068</v>
      </c>
      <c r="H54" s="8">
        <f t="shared" si="401"/>
        <v>512329.51770356519</v>
      </c>
      <c r="I54" s="8">
        <f t="shared" si="401"/>
        <v>534292.38762230147</v>
      </c>
      <c r="J54" s="8">
        <f t="shared" si="401"/>
        <v>561685.88251331472</v>
      </c>
      <c r="K54" s="8">
        <f t="shared" si="401"/>
        <v>507608.89978056063</v>
      </c>
      <c r="L54" s="8">
        <f t="shared" si="401"/>
        <v>521630.71916279232</v>
      </c>
      <c r="M54" s="8">
        <f t="shared" si="401"/>
        <v>600423.69919852377</v>
      </c>
      <c r="N54" s="8">
        <f t="shared" si="401"/>
        <v>617597.22086255415</v>
      </c>
      <c r="O54" s="8">
        <f t="shared" si="401"/>
        <v>582069.5103833013</v>
      </c>
      <c r="P54" s="8">
        <f t="shared" si="401"/>
        <v>670602.05776406697</v>
      </c>
      <c r="Q54" s="8">
        <f t="shared" si="401"/>
        <v>635421.99801470106</v>
      </c>
      <c r="R54" s="8">
        <f t="shared" si="401"/>
        <v>614656.92528017017</v>
      </c>
      <c r="S54" s="8">
        <f t="shared" si="401"/>
        <v>657311.5923700853</v>
      </c>
      <c r="T54" s="8">
        <f t="shared" si="401"/>
        <v>611292.43321138911</v>
      </c>
      <c r="U54" s="8">
        <f t="shared" si="401"/>
        <v>571541.48956914118</v>
      </c>
      <c r="V54" s="8">
        <f t="shared" si="401"/>
        <v>602016.15215513669</v>
      </c>
      <c r="W54" s="8">
        <f t="shared" si="401"/>
        <v>554218.62077217654</v>
      </c>
      <c r="X54" s="8">
        <f t="shared" si="401"/>
        <v>574385.20974825532</v>
      </c>
      <c r="Y54" s="8">
        <f t="shared" si="401"/>
        <v>597607.53159880172</v>
      </c>
      <c r="Z54" s="8">
        <f t="shared" si="401"/>
        <v>617206.73044596508</v>
      </c>
      <c r="AA54" s="8">
        <f t="shared" si="401"/>
        <v>700021.84742376721</v>
      </c>
      <c r="AB54" s="8">
        <f t="shared" si="401"/>
        <v>585476.59912849811</v>
      </c>
      <c r="AC54" s="8">
        <f t="shared" si="401"/>
        <v>584761.63605281443</v>
      </c>
      <c r="AD54" s="8">
        <f t="shared" si="401"/>
        <v>579597.26203883067</v>
      </c>
      <c r="AE54" s="8">
        <f t="shared" si="401"/>
        <v>613565.64232828293</v>
      </c>
      <c r="AF54" s="8">
        <f t="shared" si="401"/>
        <v>618401.17339168466</v>
      </c>
      <c r="AG54" s="8">
        <f t="shared" si="401"/>
        <v>658632.6586259614</v>
      </c>
      <c r="AH54" s="8">
        <f t="shared" si="401"/>
        <v>657165.03244638245</v>
      </c>
      <c r="AI54" s="8">
        <f t="shared" si="401"/>
        <v>669522.39624183299</v>
      </c>
      <c r="AJ54" s="8">
        <f t="shared" si="401"/>
        <v>611599.69381956675</v>
      </c>
      <c r="AK54" s="8">
        <f t="shared" si="401"/>
        <v>717396.2740511481</v>
      </c>
      <c r="AL54" s="8">
        <f t="shared" si="401"/>
        <v>667598.70975286164</v>
      </c>
      <c r="AM54" s="8">
        <f t="shared" si="401"/>
        <v>597413.42173009948</v>
      </c>
      <c r="AN54" s="8">
        <f t="shared" si="401"/>
        <v>601673.84035324608</v>
      </c>
      <c r="AO54" s="8">
        <f t="shared" si="401"/>
        <v>597443.16162771697</v>
      </c>
      <c r="AP54" s="8">
        <f t="shared" si="401"/>
        <v>612998.04310976993</v>
      </c>
      <c r="AQ54" s="8">
        <f t="shared" si="401"/>
        <v>562157.83666908776</v>
      </c>
      <c r="AR54" s="8">
        <f t="shared" si="401"/>
        <v>629758.3638000791</v>
      </c>
      <c r="AS54" s="8">
        <f t="shared" si="401"/>
        <v>599566.79111062665</v>
      </c>
      <c r="AT54" s="8">
        <f t="shared" si="401"/>
        <v>573298.46005874488</v>
      </c>
      <c r="AU54" s="8">
        <f t="shared" si="401"/>
        <v>369938.81116085622</v>
      </c>
      <c r="AV54" s="8">
        <f t="shared" si="401"/>
        <v>460395.05723463913</v>
      </c>
      <c r="AW54" s="8">
        <f t="shared" si="401"/>
        <v>389888.02260964538</v>
      </c>
      <c r="AX54" s="8">
        <f t="shared" si="401"/>
        <v>338894.21595534508</v>
      </c>
      <c r="AY54" s="8">
        <f t="shared" si="401"/>
        <v>436518.78219501767</v>
      </c>
      <c r="AZ54" s="8">
        <f t="shared" si="401"/>
        <v>534098.44630284247</v>
      </c>
      <c r="BA54" s="8">
        <f t="shared" si="401"/>
        <v>523039.90228292579</v>
      </c>
      <c r="BB54" s="8">
        <f t="shared" si="401"/>
        <v>517894.04094106134</v>
      </c>
      <c r="BC54" s="8">
        <f t="shared" si="401"/>
        <v>512737.69870943227</v>
      </c>
      <c r="BD54" s="8">
        <f t="shared" si="401"/>
        <v>583140.68099532346</v>
      </c>
      <c r="BE54" s="8">
        <f t="shared" si="401"/>
        <v>615996.56286398764</v>
      </c>
      <c r="BF54" s="8">
        <f t="shared" si="401"/>
        <v>693213.31888656737</v>
      </c>
      <c r="BG54" s="8">
        <f t="shared" si="401"/>
        <v>604873.7498160972</v>
      </c>
      <c r="BH54" s="8">
        <f t="shared" si="401"/>
        <v>608596.9389619166</v>
      </c>
      <c r="BI54" s="8">
        <f t="shared" si="401"/>
        <v>593226.15815209993</v>
      </c>
      <c r="BJ54" s="8">
        <f t="shared" si="401"/>
        <v>613359.93195746921</v>
      </c>
      <c r="BK54" s="8">
        <f t="shared" si="401"/>
        <v>656875.9647819415</v>
      </c>
      <c r="BL54" s="8">
        <f t="shared" si="401"/>
        <v>629212.83323201374</v>
      </c>
      <c r="BM54" s="8">
        <f t="shared" si="401"/>
        <v>582737.44855540269</v>
      </c>
      <c r="BN54" s="8">
        <f t="shared" si="401"/>
        <v>607415.64110616501</v>
      </c>
      <c r="BO54" s="8">
        <f t="shared" si="401"/>
        <v>636534.64846723818</v>
      </c>
      <c r="BP54" s="8">
        <f t="shared" ref="BP54:EA54" si="402">BP55+BP56</f>
        <v>639493.10901655175</v>
      </c>
      <c r="BQ54" s="8">
        <f t="shared" si="402"/>
        <v>659223.35924984945</v>
      </c>
      <c r="BR54" s="8">
        <f t="shared" si="402"/>
        <v>659746.70405694121</v>
      </c>
      <c r="BS54" s="8">
        <f t="shared" si="402"/>
        <v>689099.94044227549</v>
      </c>
      <c r="BT54" s="8">
        <f t="shared" si="402"/>
        <v>658334.17805097066</v>
      </c>
      <c r="BU54" s="8">
        <f t="shared" si="402"/>
        <v>656766.39122776769</v>
      </c>
      <c r="BV54" s="8">
        <f t="shared" si="402"/>
        <v>691094.14732277836</v>
      </c>
      <c r="BW54" s="8">
        <f t="shared" si="402"/>
        <v>711411.09010090248</v>
      </c>
      <c r="BX54" s="8">
        <f t="shared" si="402"/>
        <v>666634.18946459622</v>
      </c>
      <c r="BY54" s="8">
        <f t="shared" si="402"/>
        <v>734547.68828008545</v>
      </c>
      <c r="BZ54" s="8">
        <f t="shared" si="402"/>
        <v>717716.55212623451</v>
      </c>
      <c r="CA54" s="8">
        <f t="shared" si="402"/>
        <v>712808.96410035552</v>
      </c>
      <c r="CB54" s="8">
        <f t="shared" si="402"/>
        <v>719119.77481208066</v>
      </c>
      <c r="CC54" s="8">
        <f t="shared" si="402"/>
        <v>640594.52081141435</v>
      </c>
      <c r="CD54" s="8">
        <f t="shared" si="402"/>
        <v>643978.71706593409</v>
      </c>
      <c r="CE54" s="8">
        <f t="shared" si="402"/>
        <v>675249.39913752768</v>
      </c>
      <c r="CF54" s="8">
        <f t="shared" si="402"/>
        <v>602104.49614728324</v>
      </c>
      <c r="CG54" s="8">
        <f t="shared" si="402"/>
        <v>672174.80764854199</v>
      </c>
      <c r="CH54" s="8">
        <f t="shared" si="402"/>
        <v>663566.71868818055</v>
      </c>
      <c r="CI54" s="8">
        <f t="shared" si="402"/>
        <v>724477.75099902542</v>
      </c>
      <c r="CJ54" s="8">
        <f t="shared" si="402"/>
        <v>725459.99682233948</v>
      </c>
      <c r="CK54" s="8">
        <f t="shared" si="402"/>
        <v>733393.44370378973</v>
      </c>
      <c r="CL54" s="8">
        <f t="shared" si="402"/>
        <v>752572.02983689611</v>
      </c>
      <c r="CM54" s="8">
        <f t="shared" si="402"/>
        <v>706824.89346805168</v>
      </c>
      <c r="CN54" s="8">
        <f t="shared" si="402"/>
        <v>760340.97685709363</v>
      </c>
      <c r="CO54" s="8">
        <f t="shared" si="402"/>
        <v>795991.47279861046</v>
      </c>
      <c r="CP54" s="8">
        <f t="shared" si="402"/>
        <v>752565.98165768746</v>
      </c>
      <c r="CQ54" s="8">
        <f t="shared" si="402"/>
        <v>760354.71406148584</v>
      </c>
      <c r="CR54" s="8">
        <f t="shared" si="402"/>
        <v>767199.34281069576</v>
      </c>
      <c r="CS54" s="8">
        <f t="shared" si="402"/>
        <v>809375.17312445922</v>
      </c>
      <c r="CT54" s="8">
        <f t="shared" si="402"/>
        <v>853790.09963000577</v>
      </c>
      <c r="CU54" s="8">
        <f t="shared" si="402"/>
        <v>801268.56637693429</v>
      </c>
      <c r="CV54" s="8">
        <f t="shared" si="402"/>
        <v>815049.12670616247</v>
      </c>
      <c r="CW54" s="8">
        <f t="shared" si="402"/>
        <v>899762.61233017687</v>
      </c>
      <c r="CX54" s="8">
        <f t="shared" si="402"/>
        <v>877282.25856948667</v>
      </c>
      <c r="CY54" s="8">
        <f t="shared" si="402"/>
        <v>899758.9078346563</v>
      </c>
      <c r="CZ54" s="8">
        <f t="shared" si="402"/>
        <v>868356.12277142995</v>
      </c>
      <c r="DA54" s="8">
        <f t="shared" si="402"/>
        <v>891486.95893047994</v>
      </c>
      <c r="DB54" s="8">
        <f t="shared" si="402"/>
        <v>904980.70048659062</v>
      </c>
      <c r="DC54" s="8">
        <f t="shared" si="402"/>
        <v>962697.85042298934</v>
      </c>
      <c r="DD54" s="8">
        <f t="shared" si="402"/>
        <v>1051060.8276536458</v>
      </c>
      <c r="DE54" s="8">
        <f t="shared" si="402"/>
        <v>1018430.4187427699</v>
      </c>
      <c r="DF54" s="8">
        <f t="shared" si="402"/>
        <v>970951.47830765962</v>
      </c>
      <c r="DG54" s="8">
        <f t="shared" si="402"/>
        <v>925267.42701779655</v>
      </c>
      <c r="DH54" s="8">
        <f t="shared" si="402"/>
        <v>885088.42831840669</v>
      </c>
      <c r="DI54" s="8">
        <f t="shared" si="402"/>
        <v>845890.54119885364</v>
      </c>
      <c r="DJ54" s="8">
        <f t="shared" si="402"/>
        <v>884389.27524472796</v>
      </c>
      <c r="DK54" s="8">
        <f t="shared" si="402"/>
        <v>931137.55211579287</v>
      </c>
      <c r="DL54" s="8">
        <f t="shared" si="402"/>
        <v>900211.01262634434</v>
      </c>
      <c r="DM54" s="8">
        <f t="shared" si="402"/>
        <v>933992.27994169784</v>
      </c>
      <c r="DN54" s="8">
        <f t="shared" si="402"/>
        <v>899239.67227100662</v>
      </c>
      <c r="DO54" s="8">
        <f t="shared" si="402"/>
        <v>947958.63904236117</v>
      </c>
      <c r="DP54" s="8">
        <f t="shared" si="402"/>
        <v>1012545.3784654007</v>
      </c>
      <c r="DQ54" s="8">
        <f t="shared" si="402"/>
        <v>959149.79351488454</v>
      </c>
      <c r="DR54" s="8">
        <f t="shared" si="402"/>
        <v>1114360.0430955165</v>
      </c>
      <c r="DS54" s="8">
        <f t="shared" si="402"/>
        <v>1083473.6909376264</v>
      </c>
      <c r="DT54" s="8">
        <f t="shared" si="402"/>
        <v>1205741.5144975665</v>
      </c>
      <c r="DU54" s="8">
        <f t="shared" si="402"/>
        <v>1029500.5365502427</v>
      </c>
      <c r="DV54" s="8">
        <f t="shared" si="402"/>
        <v>1191365.7865106151</v>
      </c>
      <c r="DW54" s="8">
        <f t="shared" si="402"/>
        <v>1133539.5161810769</v>
      </c>
      <c r="DX54" s="8">
        <f t="shared" si="402"/>
        <v>1118709.0616424282</v>
      </c>
      <c r="DY54" s="8">
        <f t="shared" si="402"/>
        <v>1067425.1179767633</v>
      </c>
      <c r="DZ54" s="8">
        <f t="shared" si="402"/>
        <v>1079559.5521724399</v>
      </c>
      <c r="EA54" s="8">
        <f t="shared" si="402"/>
        <v>1202610.2102823746</v>
      </c>
      <c r="EB54" s="8">
        <f t="shared" ref="EB54:GF54" si="403">EB55+EB56</f>
        <v>1040344.5367218497</v>
      </c>
      <c r="EC54" s="8">
        <f t="shared" si="403"/>
        <v>1147100.7808635174</v>
      </c>
      <c r="ED54" s="8">
        <f t="shared" si="403"/>
        <v>1229319.676390212</v>
      </c>
      <c r="EE54" s="8">
        <f t="shared" si="403"/>
        <v>1344297.8910640045</v>
      </c>
      <c r="EF54" s="8">
        <f t="shared" si="403"/>
        <v>1370422.9281034565</v>
      </c>
      <c r="EG54" s="8">
        <f t="shared" si="403"/>
        <v>1107916.7659704993</v>
      </c>
      <c r="EH54" s="8">
        <f t="shared" si="403"/>
        <v>1120853.7205865332</v>
      </c>
      <c r="EI54" s="8">
        <f t="shared" si="403"/>
        <v>1255809.5497103841</v>
      </c>
      <c r="EJ54" s="8">
        <f t="shared" si="403"/>
        <v>1111871.0969991619</v>
      </c>
      <c r="EK54" s="8">
        <f t="shared" si="403"/>
        <v>1208851.0471685971</v>
      </c>
      <c r="EL54" s="8">
        <f t="shared" si="403"/>
        <v>1252946.1556418107</v>
      </c>
      <c r="EM54" s="8">
        <f t="shared" si="403"/>
        <v>1148689.6431914442</v>
      </c>
      <c r="EN54" s="8">
        <f t="shared" si="403"/>
        <v>1361176.7541996781</v>
      </c>
      <c r="EO54" s="8">
        <f t="shared" si="403"/>
        <v>1352922.2358319233</v>
      </c>
      <c r="EP54" s="8">
        <f t="shared" si="403"/>
        <v>1580565.8215324348</v>
      </c>
      <c r="EQ54" s="8">
        <f t="shared" si="403"/>
        <v>1595120.8294707153</v>
      </c>
      <c r="ER54" s="8">
        <f t="shared" si="403"/>
        <v>1400295.2241862584</v>
      </c>
      <c r="ES54" s="8">
        <f t="shared" si="403"/>
        <v>1529175.1406410406</v>
      </c>
      <c r="ET54" s="8">
        <f t="shared" si="403"/>
        <v>1429033.3121655416</v>
      </c>
      <c r="EU54" s="8">
        <f t="shared" si="403"/>
        <v>1348296.5797386905</v>
      </c>
      <c r="EV54" s="8">
        <f t="shared" si="403"/>
        <v>1253271.298309071</v>
      </c>
      <c r="EW54" s="8">
        <f t="shared" si="403"/>
        <v>1293672.5191377937</v>
      </c>
      <c r="EX54" s="8">
        <f t="shared" si="403"/>
        <v>1208208.7342042709</v>
      </c>
      <c r="EY54" s="8">
        <f t="shared" si="403"/>
        <v>1333082.1066293223</v>
      </c>
      <c r="EZ54" s="8">
        <f t="shared" si="403"/>
        <v>1472422.7778031174</v>
      </c>
      <c r="FA54" s="8">
        <f t="shared" si="403"/>
        <v>1410525.9064368922</v>
      </c>
      <c r="FB54" s="8">
        <f t="shared" si="403"/>
        <v>1473460.6991786228</v>
      </c>
      <c r="FC54" s="8">
        <f t="shared" si="403"/>
        <v>1349098.8061633939</v>
      </c>
      <c r="FD54" s="8">
        <f t="shared" si="403"/>
        <v>1322532.7596593995</v>
      </c>
      <c r="FE54" s="8">
        <f t="shared" si="403"/>
        <v>1405898.7602392209</v>
      </c>
      <c r="FF54" s="8">
        <f t="shared" si="403"/>
        <v>1331912.4076580945</v>
      </c>
      <c r="FG54" s="8">
        <f t="shared" si="403"/>
        <v>1425213.0206034663</v>
      </c>
      <c r="FH54" s="8">
        <f t="shared" si="403"/>
        <v>1318548.2307253992</v>
      </c>
      <c r="FI54" s="8">
        <f t="shared" si="403"/>
        <v>1498545.2616290764</v>
      </c>
      <c r="FJ54" s="8">
        <f t="shared" si="403"/>
        <v>1470540.4981457167</v>
      </c>
      <c r="FK54" s="8">
        <f t="shared" si="403"/>
        <v>1288767.4918449488</v>
      </c>
      <c r="FL54" s="8">
        <f t="shared" si="403"/>
        <v>1330653.4237258602</v>
      </c>
      <c r="FM54" s="8">
        <f t="shared" si="403"/>
        <v>1505470.1523648193</v>
      </c>
      <c r="FN54" s="8">
        <f t="shared" si="403"/>
        <v>1624334.0677998832</v>
      </c>
      <c r="FO54" s="8">
        <f t="shared" si="403"/>
        <v>1460336.4977750159</v>
      </c>
      <c r="FP54" s="8">
        <f t="shared" si="403"/>
        <v>1383236.8365827915</v>
      </c>
      <c r="FQ54" s="8">
        <f t="shared" si="403"/>
        <v>1348853.3585416926</v>
      </c>
      <c r="FR54" s="8">
        <f t="shared" si="403"/>
        <v>1471162.5607620855</v>
      </c>
      <c r="FS54" s="8">
        <f t="shared" si="403"/>
        <v>1438495.7047306425</v>
      </c>
      <c r="FT54" s="8">
        <f t="shared" si="403"/>
        <v>1545117.4537400589</v>
      </c>
      <c r="FU54" s="8">
        <f t="shared" si="403"/>
        <v>1522482.2660290268</v>
      </c>
      <c r="FV54" s="8">
        <f t="shared" si="403"/>
        <v>1424727.9163898395</v>
      </c>
      <c r="FW54" s="8">
        <f t="shared" si="403"/>
        <v>1442355.641161981</v>
      </c>
      <c r="FX54" s="269">
        <f t="shared" si="403"/>
        <v>1673619.3797437008</v>
      </c>
      <c r="FY54" s="294">
        <f t="shared" si="403"/>
        <v>1754166.4583736314</v>
      </c>
      <c r="FZ54" s="294">
        <f t="shared" si="403"/>
        <v>1707797.7189218635</v>
      </c>
      <c r="GA54" s="294">
        <f t="shared" si="403"/>
        <v>1649402.6827278167</v>
      </c>
      <c r="GB54" s="294">
        <f t="shared" si="403"/>
        <v>1717802.3813823964</v>
      </c>
      <c r="GC54" s="294">
        <f t="shared" si="403"/>
        <v>1698112.6261350412</v>
      </c>
      <c r="GD54" s="294">
        <f t="shared" si="403"/>
        <v>1706164.8661437347</v>
      </c>
      <c r="GE54" s="294">
        <f t="shared" si="403"/>
        <v>1614965.59495528</v>
      </c>
      <c r="GF54" s="294">
        <f t="shared" si="403"/>
        <v>1514667.6655308022</v>
      </c>
      <c r="GG54" s="294">
        <f t="shared" ref="GG54:GH54" si="404">GG55+GG56</f>
        <v>1625104.4966707472</v>
      </c>
      <c r="GH54" s="294">
        <f t="shared" si="404"/>
        <v>1826507.2749338751</v>
      </c>
      <c r="GI54" s="294">
        <f t="shared" ref="GI54:GK54" si="405">GI55+GI56</f>
        <v>1751662.1923473864</v>
      </c>
      <c r="GJ54" s="294">
        <f t="shared" ref="GJ54" si="406">GJ55+GJ56</f>
        <v>2131124.0513647664</v>
      </c>
      <c r="GK54" s="294">
        <f t="shared" si="405"/>
        <v>2158949.7506581405</v>
      </c>
    </row>
    <row r="55" spans="1:193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558788.11067824159</v>
      </c>
      <c r="FP55" s="2">
        <v>557272.55086850573</v>
      </c>
      <c r="FQ55" s="2">
        <v>555724.32628362824</v>
      </c>
      <c r="FR55" s="2">
        <v>555295.89409541874</v>
      </c>
      <c r="FS55" s="2">
        <v>554786.02731128759</v>
      </c>
      <c r="FT55" s="2">
        <v>554750.7870733923</v>
      </c>
      <c r="FU55" s="2">
        <v>554675.81441612379</v>
      </c>
      <c r="FV55" s="2">
        <v>556985.98090596846</v>
      </c>
      <c r="FW55" s="2">
        <v>559988.97449531453</v>
      </c>
      <c r="FX55" s="299">
        <v>563931.37077252753</v>
      </c>
      <c r="FY55" s="295">
        <v>563089.61056566634</v>
      </c>
      <c r="FZ55" s="295">
        <v>560794.44540593342</v>
      </c>
      <c r="GA55" s="295">
        <v>558016.4698258834</v>
      </c>
      <c r="GB55" s="295">
        <v>556511.10909486492</v>
      </c>
      <c r="GC55" s="295">
        <v>554973.21712531149</v>
      </c>
      <c r="GD55" s="295">
        <v>554549.36965409818</v>
      </c>
      <c r="GE55" s="295">
        <v>554044.30114269431</v>
      </c>
      <c r="GF55" s="295">
        <v>554009.71370229195</v>
      </c>
      <c r="GG55" s="295">
        <v>553935.19037648209</v>
      </c>
      <c r="GH55" s="295">
        <v>556232.36135133286</v>
      </c>
      <c r="GI55" s="295">
        <v>559219.01443926338</v>
      </c>
      <c r="GJ55" s="295">
        <v>563141.14767061465</v>
      </c>
      <c r="GK55" s="295">
        <v>562301.689879574</v>
      </c>
    </row>
    <row r="56" spans="1:193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">
        <v>882366.66666666663</v>
      </c>
      <c r="FX56" s="299">
        <v>1109688.0089711733</v>
      </c>
      <c r="FY56" s="295">
        <v>1191076.847807965</v>
      </c>
      <c r="FZ56" s="295">
        <v>1147003.2735159302</v>
      </c>
      <c r="GA56" s="295">
        <v>1091386.2129019334</v>
      </c>
      <c r="GB56" s="295">
        <v>1161291.2722875315</v>
      </c>
      <c r="GC56" s="295">
        <v>1143139.4090097297</v>
      </c>
      <c r="GD56" s="295">
        <v>1151615.4964896364</v>
      </c>
      <c r="GE56" s="295">
        <v>1060921.2938125855</v>
      </c>
      <c r="GF56" s="295">
        <v>960657.95182851015</v>
      </c>
      <c r="GG56" s="295">
        <v>1071169.3062942652</v>
      </c>
      <c r="GH56" s="295">
        <v>1270274.9135825422</v>
      </c>
      <c r="GI56" s="295">
        <v>1192443.177908123</v>
      </c>
      <c r="GJ56" s="295">
        <v>1567982.9036941517</v>
      </c>
      <c r="GK56" s="295">
        <v>1596648.0607785666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34586</v>
      </c>
      <c r="FP58" s="8">
        <v>36090</v>
      </c>
      <c r="FQ58" s="8">
        <v>40517</v>
      </c>
      <c r="FR58" s="8">
        <v>43329</v>
      </c>
      <c r="FS58" s="8">
        <v>47609</v>
      </c>
      <c r="FT58" s="8">
        <v>50552</v>
      </c>
      <c r="FU58" s="8">
        <v>51839</v>
      </c>
      <c r="FV58" s="8">
        <v>60035</v>
      </c>
      <c r="FW58" s="8">
        <v>62436</v>
      </c>
      <c r="FX58" s="269">
        <v>61546.000000000044</v>
      </c>
      <c r="FY58" s="294">
        <v>59797</v>
      </c>
      <c r="FZ58" s="294">
        <v>60248.000000000029</v>
      </c>
      <c r="GA58" s="294">
        <v>63537.020036438233</v>
      </c>
      <c r="GB58" s="294">
        <v>64167.407524081245</v>
      </c>
      <c r="GC58" s="294">
        <v>65526.074358602556</v>
      </c>
      <c r="GD58" s="294">
        <v>68022.992128748767</v>
      </c>
      <c r="GE58" s="294">
        <v>73707.02762741287</v>
      </c>
      <c r="GF58" s="294">
        <v>82606.671635699895</v>
      </c>
      <c r="GG58" s="294">
        <v>89777.353351827885</v>
      </c>
      <c r="GH58" s="294">
        <v>91928.362732433001</v>
      </c>
      <c r="GI58" s="294">
        <v>94670.808427790107</v>
      </c>
      <c r="GJ58" s="294">
        <v>85490.686968167589</v>
      </c>
      <c r="GK58" s="294">
        <v>76717.314516349317</v>
      </c>
    </row>
    <row r="59" spans="1:193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23.683582552853807</v>
      </c>
      <c r="FP59" s="18">
        <v>26.090976646601103</v>
      </c>
      <c r="FQ59" s="18">
        <v>30.038105879652324</v>
      </c>
      <c r="FR59" s="18">
        <v>29.45221769207809</v>
      </c>
      <c r="FS59" s="18">
        <v>33.096379671786892</v>
      </c>
      <c r="FT59" s="18">
        <v>32.717253874542379</v>
      </c>
      <c r="FU59" s="18">
        <v>34.049000869617792</v>
      </c>
      <c r="FV59" s="18">
        <v>42.137870192172883</v>
      </c>
      <c r="FW59" s="18">
        <v>43.287520926323495</v>
      </c>
      <c r="FX59" s="300">
        <v>36.774191757641596</v>
      </c>
      <c r="FY59" s="296">
        <v>34.088555116622487</v>
      </c>
      <c r="FZ59" s="296">
        <v>35.278182733511748</v>
      </c>
      <c r="GA59" s="296">
        <v>38.521229959053649</v>
      </c>
      <c r="GB59" s="296">
        <v>37.3543593951958</v>
      </c>
      <c r="GC59" s="296">
        <v>38.587590334182956</v>
      </c>
      <c r="GD59" s="296">
        <v>39.868944366726993</v>
      </c>
      <c r="GE59" s="296">
        <v>45.639998683348978</v>
      </c>
      <c r="GF59" s="296">
        <v>54.537819427703369</v>
      </c>
      <c r="GG59" s="296">
        <v>55.244049558504884</v>
      </c>
      <c r="GH59" s="296">
        <v>50.3301377410397</v>
      </c>
      <c r="GI59" s="296">
        <v>54.046270360452674</v>
      </c>
      <c r="GJ59" s="296">
        <v>40.115302961092091</v>
      </c>
      <c r="GK59" s="296">
        <v>35.534553082100494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193" x14ac:dyDescent="0.2">
      <c r="DQ62" s="6"/>
      <c r="ET62" s="184"/>
      <c r="EU62" s="184"/>
      <c r="EV62" s="184"/>
    </row>
    <row r="63" spans="1:193" x14ac:dyDescent="0.2">
      <c r="DQ63" s="30"/>
      <c r="ET63" s="184"/>
      <c r="EU63" s="184"/>
      <c r="EV63" s="184"/>
    </row>
    <row r="64" spans="1:193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L83"/>
  <sheetViews>
    <sheetView showGridLines="0" zoomScale="70" zoomScaleNormal="70" workbookViewId="0">
      <pane xSplit="2" ySplit="3" topLeftCell="FR4" activePane="bottomRight" state="frozen"/>
      <selection activeCell="A67" sqref="A67"/>
      <selection pane="topRight" activeCell="A67" sqref="A67"/>
      <selection pane="bottomLeft" activeCell="A67" sqref="A67"/>
      <selection pane="bottomRight" activeCell="FT1" sqref="FT1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4" width="10.7109375" style="1" customWidth="1"/>
    <col min="175" max="175" width="10.7109375" style="252" customWidth="1"/>
    <col min="176" max="176" width="10.140625" style="252" customWidth="1"/>
    <col min="177" max="177" width="9.140625" style="276"/>
    <col min="178" max="178" width="11.28515625" style="276" customWidth="1"/>
    <col min="179" max="179" width="10.28515625" style="276" customWidth="1"/>
    <col min="180" max="180" width="9.140625" style="276"/>
    <col min="181" max="181" width="9.42578125" style="276" bestFit="1" customWidth="1"/>
    <col min="182" max="182" width="9.7109375" style="276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6384" width="9.140625" style="1"/>
  </cols>
  <sheetData>
    <row r="1" spans="1:194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O1" s="250"/>
      <c r="FU1" s="250" t="s">
        <v>16</v>
      </c>
    </row>
    <row r="2" spans="1:194" ht="63.75" x14ac:dyDescent="0.25">
      <c r="A2" s="108" t="s">
        <v>48</v>
      </c>
      <c r="B2" s="83"/>
      <c r="DG2" s="73" t="s">
        <v>66</v>
      </c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85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139" t="s">
        <v>66</v>
      </c>
      <c r="EA2" s="73" t="s">
        <v>66</v>
      </c>
      <c r="EB2" s="73" t="s">
        <v>66</v>
      </c>
      <c r="EC2" s="85" t="s">
        <v>66</v>
      </c>
      <c r="ED2" s="85" t="s">
        <v>66</v>
      </c>
      <c r="EE2" s="73"/>
      <c r="EF2" s="73"/>
      <c r="EG2" s="73"/>
      <c r="EH2" s="73"/>
      <c r="EI2" s="73"/>
      <c r="EJ2" s="73"/>
      <c r="EK2" s="73"/>
      <c r="EL2" s="73"/>
      <c r="EM2" s="139"/>
      <c r="EN2" s="139"/>
      <c r="EO2" s="139"/>
      <c r="EP2" s="139"/>
      <c r="EQ2" s="85"/>
      <c r="ER2" s="139"/>
      <c r="ES2" s="139"/>
      <c r="ET2" s="85"/>
      <c r="EU2" s="85"/>
      <c r="EV2" s="85"/>
      <c r="EW2" s="139"/>
      <c r="EX2" s="139"/>
      <c r="EY2" s="139"/>
      <c r="EZ2" s="139"/>
      <c r="FA2" s="139"/>
      <c r="FB2" s="139"/>
      <c r="FC2" s="139"/>
      <c r="FD2" s="139"/>
      <c r="FE2" s="139"/>
      <c r="FF2" s="139"/>
      <c r="FG2" s="139"/>
      <c r="FH2" s="139"/>
      <c r="FI2" s="139"/>
      <c r="FJ2" s="139"/>
      <c r="FK2" s="302"/>
      <c r="FL2" s="302"/>
      <c r="FM2" s="302"/>
      <c r="FN2" s="302"/>
      <c r="FO2" s="302"/>
      <c r="FP2" s="302"/>
      <c r="FQ2" s="302"/>
      <c r="FR2" s="302"/>
      <c r="FS2" s="303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77">
        <v>43814</v>
      </c>
      <c r="GA3" s="249">
        <v>43845</v>
      </c>
      <c r="GB3" s="249">
        <v>43876</v>
      </c>
      <c r="GC3" s="249">
        <v>43905</v>
      </c>
      <c r="GD3" s="249">
        <v>43936</v>
      </c>
      <c r="GE3" s="249">
        <v>43966</v>
      </c>
      <c r="GF3" s="249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</row>
    <row r="4" spans="1:194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1">
        <f t="shared" si="1"/>
        <v>23359.321369623667</v>
      </c>
      <c r="EA4" s="141">
        <f t="shared" si="1"/>
        <v>24252.340502123247</v>
      </c>
      <c r="EB4" s="141">
        <f t="shared" ref="EB4:FF4" si="2">EB9+EB14</f>
        <v>29098.907454976241</v>
      </c>
      <c r="EC4" s="141">
        <f t="shared" si="2"/>
        <v>33566.95267067229</v>
      </c>
      <c r="ED4" s="141">
        <f t="shared" si="2"/>
        <v>31768.703670798393</v>
      </c>
      <c r="EE4" s="141">
        <f t="shared" si="2"/>
        <v>32263.339769699734</v>
      </c>
      <c r="EF4" s="141">
        <f t="shared" si="2"/>
        <v>29494.407732240186</v>
      </c>
      <c r="EG4" s="141">
        <f t="shared" si="2"/>
        <v>28586.007093998138</v>
      </c>
      <c r="EH4" s="141">
        <f t="shared" si="2"/>
        <v>19752.755127632205</v>
      </c>
      <c r="EI4" s="141">
        <f t="shared" si="2"/>
        <v>21725.513565579127</v>
      </c>
      <c r="EJ4" s="141">
        <f t="shared" si="2"/>
        <v>21195.278187644933</v>
      </c>
      <c r="EK4" s="141">
        <f t="shared" si="2"/>
        <v>18287.897872011381</v>
      </c>
      <c r="EL4" s="141">
        <f t="shared" si="2"/>
        <v>23363.597425438609</v>
      </c>
      <c r="EM4" s="141">
        <f t="shared" si="2"/>
        <v>24724.45037200228</v>
      </c>
      <c r="EN4" s="141">
        <f t="shared" si="2"/>
        <v>30805.104533272177</v>
      </c>
      <c r="EO4" s="141">
        <f t="shared" si="2"/>
        <v>35186.704620681427</v>
      </c>
      <c r="EP4" s="141">
        <f t="shared" si="2"/>
        <v>32524.682438300042</v>
      </c>
      <c r="EQ4" s="141">
        <f t="shared" si="2"/>
        <v>31278.388551162814</v>
      </c>
      <c r="ER4" s="141">
        <f t="shared" si="2"/>
        <v>28713.057976018739</v>
      </c>
      <c r="ES4" s="141">
        <f t="shared" si="2"/>
        <v>27790.87008026375</v>
      </c>
      <c r="ET4" s="141">
        <f t="shared" si="2"/>
        <v>18932.364029044053</v>
      </c>
      <c r="EU4" s="141">
        <f t="shared" si="2"/>
        <v>20568.761768119817</v>
      </c>
      <c r="EV4" s="141">
        <f t="shared" si="2"/>
        <v>20014.647663858519</v>
      </c>
      <c r="EW4" s="141">
        <f t="shared" si="2"/>
        <v>21252.239429574831</v>
      </c>
      <c r="EX4" s="141">
        <f t="shared" si="2"/>
        <v>22324.539581092104</v>
      </c>
      <c r="EY4" s="141">
        <f t="shared" si="2"/>
        <v>24017.847586541022</v>
      </c>
      <c r="EZ4" s="141">
        <f t="shared" si="2"/>
        <v>28429.462382007532</v>
      </c>
      <c r="FA4" s="141">
        <f t="shared" si="2"/>
        <v>31231.042122404146</v>
      </c>
      <c r="FB4" s="141">
        <f t="shared" si="2"/>
        <v>30311.560961974796</v>
      </c>
      <c r="FC4" s="141">
        <f t="shared" si="2"/>
        <v>31373.405025071548</v>
      </c>
      <c r="FD4" s="141">
        <f t="shared" si="2"/>
        <v>29462.43451432548</v>
      </c>
      <c r="FE4" s="141">
        <f t="shared" si="2"/>
        <v>28866.888019052127</v>
      </c>
      <c r="FF4" s="141">
        <f t="shared" si="2"/>
        <v>19082.470617378396</v>
      </c>
      <c r="FG4" s="141">
        <f t="shared" ref="FG4:FH4" si="3">FG9+FG14</f>
        <v>21619.144782652413</v>
      </c>
      <c r="FH4" s="141">
        <f t="shared" si="3"/>
        <v>23162.914639902265</v>
      </c>
      <c r="FI4" s="141">
        <f t="shared" ref="FI4:FJ4" si="4">FI9+FI14</f>
        <v>20393.507189966578</v>
      </c>
      <c r="FJ4" s="141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38378.454943924371</v>
      </c>
      <c r="FP4" s="30">
        <f t="shared" si="7"/>
        <v>36330.105503350838</v>
      </c>
      <c r="FQ4" s="30">
        <f t="shared" ref="FQ4:FR4" si="8">FQ9+FQ14</f>
        <v>31666.619408614482</v>
      </c>
      <c r="FR4" s="30">
        <f t="shared" si="8"/>
        <v>23845.569100515331</v>
      </c>
      <c r="FS4" s="30">
        <f t="shared" ref="FS4:FT4" si="9">FS9+FS14</f>
        <v>20893.155286850531</v>
      </c>
      <c r="FT4" s="30">
        <f t="shared" si="9"/>
        <v>20332.129777486334</v>
      </c>
      <c r="FU4" s="30">
        <f t="shared" ref="FU4:FV4" si="10">FU9+FU14</f>
        <v>19554.854251754979</v>
      </c>
      <c r="FV4" s="30">
        <f t="shared" si="10"/>
        <v>21252.893641780225</v>
      </c>
      <c r="FW4" s="30">
        <f t="shared" ref="FW4:FX4" si="11">FW9+FW14</f>
        <v>22224.339846553343</v>
      </c>
      <c r="FX4" s="30">
        <f t="shared" si="11"/>
        <v>34820.067599702372</v>
      </c>
      <c r="FY4" s="254">
        <f t="shared" ref="FY4:GA4" si="12">FY9+FY14</f>
        <v>40760.818082082471</v>
      </c>
      <c r="FZ4" s="278">
        <f t="shared" ref="FZ4" si="13">FZ9+FZ14</f>
        <v>38683.338148369992</v>
      </c>
      <c r="GA4" s="31">
        <f t="shared" si="12"/>
        <v>39137.794846236815</v>
      </c>
      <c r="GB4" s="31">
        <f t="shared" ref="GB4" si="14">GB9+GB14</f>
        <v>35782.573063425509</v>
      </c>
      <c r="GC4" s="31">
        <f t="shared" ref="GC4:GE4" si="15">GC9+GC14</f>
        <v>34281.271539404072</v>
      </c>
      <c r="GD4" s="31">
        <f t="shared" ref="GD4" si="16">GD9+GD14</f>
        <v>22835.322372742961</v>
      </c>
      <c r="GE4" s="31">
        <f t="shared" si="15"/>
        <v>19789.401376781345</v>
      </c>
      <c r="GF4" s="31">
        <f t="shared" ref="GF4" si="17">GF9+GF14</f>
        <v>19231.481545903676</v>
      </c>
      <c r="GG4" s="31">
        <f t="shared" ref="GG4:GH4" si="18">GG9+GG14</f>
        <v>16468.077626176506</v>
      </c>
      <c r="GH4" s="31">
        <f t="shared" si="18"/>
        <v>21143.673821330573</v>
      </c>
      <c r="GI4" s="31">
        <f t="shared" ref="GI4:GJ4" si="19">GI9+GI14</f>
        <v>22209.773120279333</v>
      </c>
      <c r="GJ4" s="31">
        <f t="shared" si="19"/>
        <v>27479.489937105289</v>
      </c>
      <c r="GK4" s="31">
        <f t="shared" ref="GK4:GL4" si="20">GK9+GK14</f>
        <v>32067.325129022658</v>
      </c>
      <c r="GL4" s="31">
        <f t="shared" si="20"/>
        <v>30493.895764601875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1">P4-D4</f>
        <v>-7130.1165561319758</v>
      </c>
      <c r="Q5" s="30">
        <f t="shared" si="21"/>
        <v>-1597.8584916158288</v>
      </c>
      <c r="R5" s="30">
        <f t="shared" si="21"/>
        <v>-4363.4498894653043</v>
      </c>
      <c r="S5" s="30">
        <f t="shared" si="21"/>
        <v>-1726.8907496803477</v>
      </c>
      <c r="T5" s="30">
        <f t="shared" si="21"/>
        <v>803.21677720136358</v>
      </c>
      <c r="U5" s="30">
        <f t="shared" si="21"/>
        <v>2821.4963470938419</v>
      </c>
      <c r="V5" s="30">
        <f t="shared" si="21"/>
        <v>-2694.632685164237</v>
      </c>
      <c r="W5" s="30">
        <f t="shared" si="21"/>
        <v>-5930.1165561319758</v>
      </c>
      <c r="X5" s="30">
        <f t="shared" si="21"/>
        <v>47.302798706761678</v>
      </c>
      <c r="Y5" s="30">
        <f t="shared" si="21"/>
        <v>869.88344386802783</v>
      </c>
      <c r="Z5" s="30">
        <f t="shared" si="21"/>
        <v>2176.3350567712696</v>
      </c>
      <c r="AA5" s="30">
        <f t="shared" si="21"/>
        <v>2611.3704930269705</v>
      </c>
      <c r="AB5" s="30">
        <f t="shared" si="21"/>
        <v>4124.0433040868847</v>
      </c>
      <c r="AC5" s="30">
        <f t="shared" si="21"/>
        <v>-2033.7907972956054</v>
      </c>
      <c r="AD5" s="30">
        <f t="shared" si="21"/>
        <v>2093.0909231344995</v>
      </c>
      <c r="AE5" s="30">
        <f t="shared" si="21"/>
        <v>-66.048861811741517</v>
      </c>
      <c r="AF5" s="30">
        <f t="shared" si="21"/>
        <v>2059.7575898011601</v>
      </c>
      <c r="AG5" s="30">
        <f t="shared" si="21"/>
        <v>3482.3382349624626</v>
      </c>
      <c r="AH5" s="30">
        <f t="shared" si="21"/>
        <v>514.5962994786023</v>
      </c>
      <c r="AI5" s="30">
        <f t="shared" si="21"/>
        <v>7693.0909231345031</v>
      </c>
      <c r="AJ5" s="30">
        <f t="shared" si="21"/>
        <v>11901.693073672122</v>
      </c>
      <c r="AK5" s="30">
        <f t="shared" si="21"/>
        <v>9526.4242564678389</v>
      </c>
      <c r="AL5" s="30">
        <f t="shared" si="21"/>
        <v>1030.725331736634</v>
      </c>
      <c r="AM5" s="30">
        <f t="shared" si="21"/>
        <v>-1296.6756169196888</v>
      </c>
      <c r="AN5" s="30">
        <f t="shared" si="21"/>
        <v>-1081.714549066528</v>
      </c>
      <c r="AO5" s="30">
        <f t="shared" si="21"/>
        <v>4445.2598669512663</v>
      </c>
      <c r="AP5" s="30">
        <f t="shared" si="21"/>
        <v>8161.3888992093489</v>
      </c>
      <c r="AQ5" s="30">
        <f t="shared" si="21"/>
        <v>9832.3566411448228</v>
      </c>
      <c r="AR5" s="30">
        <f t="shared" si="21"/>
        <v>-1705.277767457319</v>
      </c>
      <c r="AS5" s="30">
        <f t="shared" si="21"/>
        <v>-3135.3852943390521</v>
      </c>
      <c r="AT5" s="30">
        <f t="shared" si="21"/>
        <v>1187.1953508222214</v>
      </c>
      <c r="AU5" s="30">
        <f t="shared" si="21"/>
        <v>-1405.2777674573335</v>
      </c>
      <c r="AV5" s="30">
        <f t="shared" si="21"/>
        <v>-3651.5143265971055</v>
      </c>
      <c r="AW5" s="30">
        <f t="shared" si="21"/>
        <v>-9305.2777674573153</v>
      </c>
      <c r="AX5" s="30">
        <f t="shared" si="21"/>
        <v>-6006.3530362745223</v>
      </c>
      <c r="AY5" s="30">
        <f t="shared" si="21"/>
        <v>2555.3038448985026</v>
      </c>
      <c r="AZ5" s="30">
        <f t="shared" si="21"/>
        <v>-6657.353075489209</v>
      </c>
      <c r="BA5" s="30">
        <f t="shared" si="21"/>
        <v>-4380.1800260692289</v>
      </c>
      <c r="BB5" s="30">
        <f t="shared" si="21"/>
        <v>-13224.266047574616</v>
      </c>
      <c r="BC5" s="30">
        <f t="shared" si="21"/>
        <v>-12347.921961553107</v>
      </c>
      <c r="BD5" s="30">
        <f t="shared" si="21"/>
        <v>-1757.5993809079409</v>
      </c>
      <c r="BE5" s="30">
        <f t="shared" si="21"/>
        <v>-444.69615510149379</v>
      </c>
      <c r="BF5" s="30">
        <f t="shared" si="21"/>
        <v>-4380.1800260692289</v>
      </c>
      <c r="BG5" s="30">
        <f t="shared" si="21"/>
        <v>-9790.9327142412731</v>
      </c>
      <c r="BH5" s="30">
        <f t="shared" si="21"/>
        <v>-8767.2768002627708</v>
      </c>
      <c r="BI5" s="30">
        <f t="shared" si="21"/>
        <v>609.06728575871603</v>
      </c>
      <c r="BJ5" s="30">
        <f t="shared" si="21"/>
        <v>5039.1748126404636</v>
      </c>
      <c r="BK5" s="30">
        <f t="shared" si="21"/>
        <v>-2553.0262308795282</v>
      </c>
      <c r="BL5" s="30">
        <f t="shared" si="21"/>
        <v>-2320.3073368703335</v>
      </c>
      <c r="BM5" s="30">
        <f t="shared" si="21"/>
        <v>-5133.6713921698429</v>
      </c>
      <c r="BN5" s="30">
        <f t="shared" si="21"/>
        <v>3908.2640917011013</v>
      </c>
      <c r="BO5" s="30">
        <f t="shared" si="21"/>
        <v>5059.8769949269408</v>
      </c>
      <c r="BP5" s="30">
        <f t="shared" si="21"/>
        <v>4408.2640917011122</v>
      </c>
      <c r="BQ5" s="30">
        <f t="shared" si="21"/>
        <v>-6811.0907470085676</v>
      </c>
      <c r="BR5" s="30">
        <f t="shared" si="21"/>
        <v>2576.0060271849834</v>
      </c>
      <c r="BS5" s="30">
        <f t="shared" si="21"/>
        <v>5374.9307583677837</v>
      </c>
      <c r="BT5" s="30">
        <f t="shared" si="21"/>
        <v>-3585.2842953956788</v>
      </c>
      <c r="BU5" s="30">
        <f t="shared" si="21"/>
        <v>-1225.0692416322199</v>
      </c>
      <c r="BV5" s="30">
        <f t="shared" si="21"/>
        <v>-4069.1552631376035</v>
      </c>
      <c r="BW5" s="30">
        <f t="shared" si="21"/>
        <v>-11698.7733276125</v>
      </c>
      <c r="BX5" s="30">
        <f t="shared" si="21"/>
        <v>785.09764012943197</v>
      </c>
      <c r="BY5" s="30">
        <f t="shared" si="21"/>
        <v>4591.5492530326592</v>
      </c>
      <c r="BZ5" s="30">
        <f t="shared" si="21"/>
        <v>-5281.5690265372305</v>
      </c>
      <c r="CA5" s="30">
        <f t="shared" si="21"/>
        <v>-1085.8701018060565</v>
      </c>
      <c r="CB5" s="30">
        <f t="shared" ref="CB5:ED5" si="22">CB4-BP4</f>
        <v>-681.56902653723591</v>
      </c>
      <c r="CC5" s="30">
        <f t="shared" si="22"/>
        <v>8946.3879627100814</v>
      </c>
      <c r="CD5" s="30">
        <f t="shared" si="22"/>
        <v>6236.7105433552424</v>
      </c>
      <c r="CE5" s="30">
        <f t="shared" si="22"/>
        <v>-5248.2356932039002</v>
      </c>
      <c r="CF5" s="30">
        <f t="shared" si="22"/>
        <v>9656.0653820649204</v>
      </c>
      <c r="CG5" s="30">
        <f t="shared" si="22"/>
        <v>8751.7643067961071</v>
      </c>
      <c r="CH5" s="30">
        <f t="shared" si="22"/>
        <v>6720.5815110971744</v>
      </c>
      <c r="CI5" s="30">
        <f t="shared" si="22"/>
        <v>10737.944295204066</v>
      </c>
      <c r="CJ5" s="30">
        <f t="shared" si="22"/>
        <v>6735.6798744190746</v>
      </c>
      <c r="CK5" s="30">
        <f t="shared" si="22"/>
        <v>221.8152629459837</v>
      </c>
      <c r="CL5" s="30">
        <f t="shared" si="22"/>
        <v>-268.50731769913546</v>
      </c>
      <c r="CM5" s="30">
        <f t="shared" si="22"/>
        <v>-1681.4105435056044</v>
      </c>
      <c r="CN5" s="30">
        <f t="shared" si="22"/>
        <v>-5068.5073176991555</v>
      </c>
      <c r="CO5" s="30">
        <f t="shared" si="22"/>
        <v>-8100.7653822152824</v>
      </c>
      <c r="CP5" s="30">
        <f t="shared" si="22"/>
        <v>-8294.313769312048</v>
      </c>
      <c r="CQ5" s="30">
        <f t="shared" si="22"/>
        <v>1198.1593489675106</v>
      </c>
      <c r="CR5" s="30">
        <f t="shared" si="22"/>
        <v>-9165.2815112475364</v>
      </c>
      <c r="CS5" s="30">
        <f t="shared" si="22"/>
        <v>-17768.507317699168</v>
      </c>
      <c r="CT5" s="30">
        <f t="shared" si="22"/>
        <v>-14649.152478989501</v>
      </c>
      <c r="CU5" s="30">
        <f t="shared" si="22"/>
        <v>-7438.5307740640201</v>
      </c>
      <c r="CV5" s="30">
        <f t="shared" si="22"/>
        <v>-2187.4184270117366</v>
      </c>
      <c r="CW5" s="30">
        <f t="shared" si="22"/>
        <v>-5083.692064386596</v>
      </c>
      <c r="CX5" s="30">
        <f t="shared" si="22"/>
        <v>-2621.3264729887687</v>
      </c>
      <c r="CY5" s="30">
        <f t="shared" si="22"/>
        <v>884.04987109725698</v>
      </c>
      <c r="CZ5" s="30">
        <f t="shared" si="22"/>
        <v>12512.006860344582</v>
      </c>
      <c r="DA5" s="30">
        <f t="shared" si="22"/>
        <v>5335.6627743230638</v>
      </c>
      <c r="DB5" s="30">
        <f t="shared" si="22"/>
        <v>19400.178903355307</v>
      </c>
      <c r="DC5" s="30">
        <f t="shared" si="22"/>
        <v>5112.0068603445616</v>
      </c>
      <c r="DD5" s="30">
        <f t="shared" si="22"/>
        <v>10464.695032387579</v>
      </c>
      <c r="DE5" s="30">
        <f t="shared" si="22"/>
        <v>10945.340193677908</v>
      </c>
      <c r="DF5" s="30">
        <f t="shared" si="22"/>
        <v>6077.598258194048</v>
      </c>
      <c r="DG5" s="30">
        <f t="shared" si="22"/>
        <v>5958.3401905223473</v>
      </c>
      <c r="DH5" s="30">
        <f t="shared" si="22"/>
        <v>-303.63780895252057</v>
      </c>
      <c r="DI5" s="30">
        <f t="shared" si="22"/>
        <v>4329.1135953486882</v>
      </c>
      <c r="DJ5" s="30">
        <f t="shared" si="22"/>
        <v>6265.1746623931504</v>
      </c>
      <c r="DK5" s="30">
        <f t="shared" si="22"/>
        <v>1030.1958721631381</v>
      </c>
      <c r="DL5" s="30">
        <f t="shared" si="22"/>
        <v>-7723.9559194096582</v>
      </c>
      <c r="DM5" s="30">
        <f t="shared" si="22"/>
        <v>-580.81070141813689</v>
      </c>
      <c r="DN5" s="30">
        <f t="shared" si="22"/>
        <v>-14320.695391369958</v>
      </c>
      <c r="DO5" s="30">
        <f t="shared" si="22"/>
        <v>-1404.0164063633056</v>
      </c>
      <c r="DP5" s="30">
        <f t="shared" si="22"/>
        <v>-3737.0686033258025</v>
      </c>
      <c r="DQ5" s="30">
        <f t="shared" si="22"/>
        <v>-215.70386283884363</v>
      </c>
      <c r="DR5" s="30">
        <f t="shared" si="22"/>
        <v>2321.3534137909992</v>
      </c>
      <c r="DS5" s="30">
        <f t="shared" si="22"/>
        <v>812.04863826164001</v>
      </c>
      <c r="DT5" s="30">
        <f t="shared" si="22"/>
        <v>538.96556801889892</v>
      </c>
      <c r="DU5" s="30">
        <f t="shared" si="22"/>
        <v>570.39417063694054</v>
      </c>
      <c r="DV5" s="30">
        <f t="shared" si="22"/>
        <v>578.50049206524636</v>
      </c>
      <c r="DW5" s="30">
        <f t="shared" si="22"/>
        <v>1299.1409460486393</v>
      </c>
      <c r="DX5" s="30">
        <f t="shared" si="22"/>
        <v>1076.8208005474553</v>
      </c>
      <c r="DY5" s="30">
        <f t="shared" si="22"/>
        <v>1086.1262080644919</v>
      </c>
      <c r="DZ5" s="141">
        <f t="shared" si="22"/>
        <v>832.22711040048307</v>
      </c>
      <c r="EA5" s="141">
        <f t="shared" si="22"/>
        <v>780.61026864609812</v>
      </c>
      <c r="EB5" s="141">
        <f t="shared" si="22"/>
        <v>1084.9606012572767</v>
      </c>
      <c r="EC5" s="141">
        <f t="shared" si="22"/>
        <v>873.57656033733292</v>
      </c>
      <c r="ED5" s="141">
        <f t="shared" si="22"/>
        <v>986.65738060778676</v>
      </c>
      <c r="EE5" s="141">
        <f>EE4-DS4</f>
        <v>290.32258064516282</v>
      </c>
      <c r="EF5" s="141">
        <f>EF4-DT4</f>
        <v>0</v>
      </c>
      <c r="EG5" s="141">
        <f>EG4-DU4</f>
        <v>0</v>
      </c>
      <c r="EH5" s="141">
        <f t="shared" ref="EH5:FM5" si="23">EH4-DV4</f>
        <v>-333.33333333333212</v>
      </c>
      <c r="EI5" s="141">
        <f t="shared" si="23"/>
        <v>-1000</v>
      </c>
      <c r="EJ5" s="141">
        <f t="shared" si="23"/>
        <v>-866.66666666666788</v>
      </c>
      <c r="EK5" s="141">
        <f t="shared" si="23"/>
        <v>-1000.6911561958659</v>
      </c>
      <c r="EL5" s="141">
        <f t="shared" si="23"/>
        <v>4.2760558149420831</v>
      </c>
      <c r="EM5" s="141">
        <f t="shared" si="23"/>
        <v>472.10986987903379</v>
      </c>
      <c r="EN5" s="141">
        <f t="shared" si="23"/>
        <v>1706.1970782959361</v>
      </c>
      <c r="EO5" s="141">
        <f t="shared" si="23"/>
        <v>1619.7519500091366</v>
      </c>
      <c r="EP5" s="141">
        <f t="shared" si="23"/>
        <v>755.97876750164869</v>
      </c>
      <c r="EQ5" s="141">
        <f t="shared" si="23"/>
        <v>-984.95121853692035</v>
      </c>
      <c r="ER5" s="141">
        <f t="shared" si="23"/>
        <v>-781.34975622144702</v>
      </c>
      <c r="ES5" s="141">
        <f t="shared" si="23"/>
        <v>-795.13701373438744</v>
      </c>
      <c r="ET5" s="141">
        <f t="shared" si="23"/>
        <v>-820.39109858815209</v>
      </c>
      <c r="EU5" s="141">
        <f t="shared" si="23"/>
        <v>-1156.7517974593102</v>
      </c>
      <c r="EV5" s="141">
        <f t="shared" si="23"/>
        <v>-1180.6305237864144</v>
      </c>
      <c r="EW5" s="141">
        <f t="shared" si="23"/>
        <v>2964.3415575634499</v>
      </c>
      <c r="EX5" s="141">
        <f t="shared" si="23"/>
        <v>-1039.0578443465056</v>
      </c>
      <c r="EY5" s="141">
        <f t="shared" si="23"/>
        <v>-706.60278546125846</v>
      </c>
      <c r="EZ5" s="141">
        <f t="shared" si="23"/>
        <v>-2375.6421512646448</v>
      </c>
      <c r="FA5" s="141">
        <f t="shared" si="23"/>
        <v>-3955.662498277281</v>
      </c>
      <c r="FB5" s="141">
        <f t="shared" si="23"/>
        <v>-2213.1214763252465</v>
      </c>
      <c r="FC5" s="141">
        <f t="shared" si="23"/>
        <v>95.016473908734042</v>
      </c>
      <c r="FD5" s="141">
        <f t="shared" si="23"/>
        <v>749.37653830674026</v>
      </c>
      <c r="FE5" s="141">
        <f t="shared" si="23"/>
        <v>1076.0179387883763</v>
      </c>
      <c r="FF5" s="141">
        <f t="shared" si="23"/>
        <v>150.10658833434354</v>
      </c>
      <c r="FG5" s="141">
        <f t="shared" si="23"/>
        <v>1050.3830145325956</v>
      </c>
      <c r="FH5" s="141">
        <f t="shared" si="23"/>
        <v>3148.2669760437457</v>
      </c>
      <c r="FI5" s="141">
        <f t="shared" si="23"/>
        <v>-858.73223960825271</v>
      </c>
      <c r="FJ5" s="141">
        <f t="shared" si="23"/>
        <v>3157.6886554710036</v>
      </c>
      <c r="FK5" s="30">
        <f t="shared" si="23"/>
        <v>3089.0588403130896</v>
      </c>
      <c r="FL5" s="30">
        <f t="shared" si="23"/>
        <v>4687.6010013268788</v>
      </c>
      <c r="FM5" s="30">
        <f t="shared" si="23"/>
        <v>6270.6741459368022</v>
      </c>
      <c r="FN5" s="30">
        <f t="shared" ref="FN5:GG5" si="24">FN4-FB4</f>
        <v>12119.743338538432</v>
      </c>
      <c r="FO5" s="30">
        <f t="shared" ref="FO5:FZ5" si="25">FO4-FC4</f>
        <v>7005.0499188528229</v>
      </c>
      <c r="FP5" s="30">
        <f t="shared" si="24"/>
        <v>6867.6709890253587</v>
      </c>
      <c r="FQ5" s="30">
        <f t="shared" si="24"/>
        <v>2799.7313895623556</v>
      </c>
      <c r="FR5" s="30">
        <f t="shared" si="24"/>
        <v>4763.0984831369351</v>
      </c>
      <c r="FS5" s="30">
        <f t="shared" si="24"/>
        <v>-725.98949580188128</v>
      </c>
      <c r="FT5" s="30">
        <f t="shared" si="24"/>
        <v>-2830.7848624159305</v>
      </c>
      <c r="FU5" s="30">
        <f t="shared" si="24"/>
        <v>-838.65293821159867</v>
      </c>
      <c r="FV5" s="30">
        <f t="shared" si="24"/>
        <v>-4229.334594782882</v>
      </c>
      <c r="FW5" s="30">
        <f t="shared" si="24"/>
        <v>-4882.5665803007687</v>
      </c>
      <c r="FX5" s="30">
        <f t="shared" si="24"/>
        <v>1703.0042163679609</v>
      </c>
      <c r="FY5" s="254">
        <f t="shared" si="24"/>
        <v>3259.1018137415231</v>
      </c>
      <c r="FZ5" s="278">
        <f t="shared" si="25"/>
        <v>-3747.9661521432354</v>
      </c>
      <c r="GA5" s="31">
        <f t="shared" si="24"/>
        <v>759.33990231244388</v>
      </c>
      <c r="GB5" s="31">
        <f t="shared" si="24"/>
        <v>-547.53243992532953</v>
      </c>
      <c r="GC5" s="31">
        <f t="shared" si="24"/>
        <v>2614.6521307895891</v>
      </c>
      <c r="GD5" s="31">
        <f t="shared" si="24"/>
        <v>-1010.2467277723699</v>
      </c>
      <c r="GE5" s="31">
        <f t="shared" si="24"/>
        <v>-1103.7539100691865</v>
      </c>
      <c r="GF5" s="31">
        <f t="shared" si="24"/>
        <v>-1100.6482315826579</v>
      </c>
      <c r="GG5" s="31">
        <f t="shared" si="24"/>
        <v>-3086.7766255784736</v>
      </c>
      <c r="GH5" s="31">
        <f t="shared" ref="GH5:GL5" si="26">GH4-FV4</f>
        <v>-109.21982044965262</v>
      </c>
      <c r="GI5" s="31">
        <f t="shared" si="26"/>
        <v>-14.566726274009852</v>
      </c>
      <c r="GJ5" s="31">
        <f t="shared" si="26"/>
        <v>-7340.577662597083</v>
      </c>
      <c r="GK5" s="31">
        <f t="shared" si="26"/>
        <v>-8693.4929530598129</v>
      </c>
      <c r="GL5" s="31">
        <f t="shared" si="26"/>
        <v>-8189.442383768117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27">BL4-AVERAGE(D4,P4,AB4,AN4,AZ4)</f>
        <v>-8071.6245162932573</v>
      </c>
      <c r="BM6" s="30">
        <f t="shared" si="27"/>
        <v>-7103.7475100958727</v>
      </c>
      <c r="BN6" s="30">
        <f t="shared" si="27"/>
        <v>-1809.7690154722441</v>
      </c>
      <c r="BO6" s="30">
        <f t="shared" si="27"/>
        <v>709.15571571058535</v>
      </c>
      <c r="BP6" s="30">
        <f t="shared" si="27"/>
        <v>2963.5643178611062</v>
      </c>
      <c r="BQ6" s="30">
        <f t="shared" si="27"/>
        <v>-7090.8442842894419</v>
      </c>
      <c r="BR6" s="30">
        <f t="shared" si="27"/>
        <v>-548.90880041847413</v>
      </c>
      <c r="BS6" s="30">
        <f t="shared" si="27"/>
        <v>-1409.7690154722259</v>
      </c>
      <c r="BT6" s="30">
        <f t="shared" si="27"/>
        <v>-8019.8765423539626</v>
      </c>
      <c r="BU6" s="30">
        <f t="shared" si="27"/>
        <v>-2336.4356821388974</v>
      </c>
      <c r="BV6" s="30">
        <f t="shared" si="27"/>
        <v>-2794.0700907410355</v>
      </c>
      <c r="BW6" s="30">
        <f t="shared" si="27"/>
        <v>-12204.408153539502</v>
      </c>
      <c r="BX6" s="30">
        <f t="shared" si="27"/>
        <v>-4673.4372334695945</v>
      </c>
      <c r="BY6" s="30">
        <f t="shared" si="27"/>
        <v>-772.15008902336922</v>
      </c>
      <c r="BZ6" s="30">
        <f t="shared" si="27"/>
        <v>-6406.3436374104804</v>
      </c>
      <c r="CA6" s="30">
        <f t="shared" si="27"/>
        <v>-526.98879870078599</v>
      </c>
      <c r="CB6" s="30">
        <f t="shared" si="27"/>
        <v>1520.3230292561966</v>
      </c>
      <c r="CC6" s="30">
        <f t="shared" si="27"/>
        <v>2673.0112012992031</v>
      </c>
      <c r="CD6" s="30">
        <f t="shared" si="27"/>
        <v>6247.2047496863015</v>
      </c>
      <c r="CE6" s="30">
        <f t="shared" si="27"/>
        <v>-5846.3436374104713</v>
      </c>
      <c r="CF6" s="30">
        <f t="shared" si="27"/>
        <v>2447.2047496862942</v>
      </c>
      <c r="CG6" s="30">
        <f t="shared" si="27"/>
        <v>6320.3230292562002</v>
      </c>
      <c r="CH6" s="30">
        <f t="shared" si="27"/>
        <v>4292.3660400088847</v>
      </c>
      <c r="CI6" s="30">
        <f t="shared" si="27"/>
        <v>609.89630916181341</v>
      </c>
      <c r="CJ6" s="30">
        <f t="shared" si="27"/>
        <v>3092.2894443914302</v>
      </c>
      <c r="CK6" s="30">
        <f t="shared" si="27"/>
        <v>-48.168206967235164</v>
      </c>
      <c r="CL6" s="30">
        <f t="shared" si="27"/>
        <v>-5806.2327230962346</v>
      </c>
      <c r="CM6" s="30">
        <f t="shared" si="27"/>
        <v>-2486.8778843865657</v>
      </c>
      <c r="CN6" s="30">
        <f t="shared" si="27"/>
        <v>-4012.8993897629207</v>
      </c>
      <c r="CO6" s="30">
        <f t="shared" si="27"/>
        <v>-5835.2649811607662</v>
      </c>
      <c r="CP6" s="30">
        <f t="shared" si="27"/>
        <v>-3273.9746585801113</v>
      </c>
      <c r="CQ6" s="30">
        <f t="shared" si="27"/>
        <v>-3972.8993897629116</v>
      </c>
      <c r="CR6" s="30">
        <f t="shared" si="27"/>
        <v>-7828.8133682575426</v>
      </c>
      <c r="CS6" s="30">
        <f t="shared" si="27"/>
        <v>-13119.566056429594</v>
      </c>
      <c r="CT6" s="30">
        <f t="shared" si="27"/>
        <v>-10899.781110193046</v>
      </c>
      <c r="CU6" s="30">
        <f t="shared" si="27"/>
        <v>-6377.5890578403814</v>
      </c>
      <c r="CV6" s="30">
        <f t="shared" si="27"/>
        <v>1412.5905067552085</v>
      </c>
      <c r="CW6" s="30">
        <f t="shared" si="27"/>
        <v>-5080.8148642920023</v>
      </c>
      <c r="CX6" s="30">
        <f t="shared" si="27"/>
        <v>-7086.6213159048966</v>
      </c>
      <c r="CY6" s="30">
        <f t="shared" si="27"/>
        <v>-1558.2342191307071</v>
      </c>
      <c r="CZ6" s="30">
        <f t="shared" si="27"/>
        <v>9460.0453507617713</v>
      </c>
      <c r="DA6" s="30">
        <f t="shared" si="27"/>
        <v>1409.5077163531569</v>
      </c>
      <c r="DB6" s="30">
        <f t="shared" si="27"/>
        <v>16661.120619578964</v>
      </c>
      <c r="DC6" s="30">
        <f t="shared" si="27"/>
        <v>3113.3786840950888</v>
      </c>
      <c r="DD6" s="30">
        <f t="shared" si="27"/>
        <v>5738.5399744176793</v>
      </c>
      <c r="DE6" s="30">
        <f t="shared" si="27"/>
        <v>1613.3786840950925</v>
      </c>
      <c r="DF6" s="30">
        <f t="shared" si="27"/>
        <v>-2229.2019610661991</v>
      </c>
      <c r="DG6" s="30">
        <f t="shared" si="27"/>
        <v>1260.1675711726675</v>
      </c>
      <c r="DH6" s="30">
        <f t="shared" si="27"/>
        <v>1837.8129627672424</v>
      </c>
      <c r="DI6" s="30">
        <f t="shared" si="27"/>
        <v>1205.134524386096</v>
      </c>
      <c r="DJ6" s="30">
        <f t="shared" si="27"/>
        <v>2676.0343011079822</v>
      </c>
      <c r="DK6" s="30">
        <f t="shared" si="27"/>
        <v>1306.2168012005459</v>
      </c>
      <c r="DL6" s="30">
        <f t="shared" si="27"/>
        <v>-146.42961402815854</v>
      </c>
      <c r="DM6" s="30">
        <f t="shared" si="27"/>
        <v>1043.5973243934641</v>
      </c>
      <c r="DN6" s="30">
        <f t="shared" si="27"/>
        <v>-767.25510749384921</v>
      </c>
      <c r="DO6" s="30">
        <f t="shared" si="27"/>
        <v>2380.1765656848474</v>
      </c>
      <c r="DP6" s="30">
        <f t="shared" si="27"/>
        <v>2280.8878095825712</v>
      </c>
      <c r="DQ6" s="30">
        <f t="shared" si="27"/>
        <v>1135.1557758759845</v>
      </c>
      <c r="DR6" s="30">
        <f t="shared" si="27"/>
        <v>268.34208476388812</v>
      </c>
      <c r="DS6" s="30">
        <f t="shared" si="27"/>
        <v>3071.0253788002337</v>
      </c>
      <c r="DT6" s="30">
        <f t="shared" si="27"/>
        <v>1834.8957424433538</v>
      </c>
      <c r="DU6" s="30">
        <f t="shared" si="27"/>
        <v>1990.505764068861</v>
      </c>
      <c r="DV6" s="30">
        <f t="shared" si="27"/>
        <v>2854.1276057994073</v>
      </c>
      <c r="DW6" s="30">
        <f t="shared" si="27"/>
        <v>1763.9893286740516</v>
      </c>
      <c r="DX6" s="30">
        <f t="shared" ref="DX6:ED6" si="28">DX4-AVERAGE(BP4,CB4,CN4,CZ4,DL4)</f>
        <v>241.14344883936792</v>
      </c>
      <c r="DY6" s="30">
        <f t="shared" si="28"/>
        <v>2371.8467511797244</v>
      </c>
      <c r="DZ6" s="141">
        <f t="shared" si="28"/>
        <v>-1054.6052597360722</v>
      </c>
      <c r="EA6" s="141">
        <f t="shared" si="28"/>
        <v>2154.2178607084134</v>
      </c>
      <c r="EB6" s="141">
        <f t="shared" si="28"/>
        <v>2639.2232099431567</v>
      </c>
      <c r="EC6" s="141">
        <f t="shared" si="28"/>
        <v>1911.1675205525535</v>
      </c>
      <c r="ED6" s="141">
        <f t="shared" si="28"/>
        <v>1974.754377180645</v>
      </c>
      <c r="EE6" s="141">
        <f>EE4-AVERAGE(BW4,CI4,CU4,DG4,DS4)</f>
        <v>3687.1421549830884</v>
      </c>
      <c r="EF6" s="141">
        <f>EF4-AVERAGE(BX4,CJ4,CV4,DH4,DT4)</f>
        <v>721.15837312272561</v>
      </c>
      <c r="EG6" s="141">
        <f>EG4-AVERAGE(BY4,CK4,CW4,DI4,DU4)</f>
        <v>1064.6697205533274</v>
      </c>
      <c r="EH6" s="141">
        <f t="shared" ref="EH6:FM6" si="29">EH4-AVERAGE(BZ4,CL4,CX4,DJ4,DV4)</f>
        <v>2786.3398050194191</v>
      </c>
      <c r="EI6" s="141">
        <f t="shared" si="29"/>
        <v>674.76811987457768</v>
      </c>
      <c r="EJ6" s="141">
        <f t="shared" si="29"/>
        <v>-648.48229727649596</v>
      </c>
      <c r="EK6" s="141">
        <f t="shared" si="29"/>
        <v>33.835422691012354</v>
      </c>
      <c r="EL6" s="141">
        <f t="shared" si="29"/>
        <v>-1821.1506832069354</v>
      </c>
      <c r="EM6" s="141">
        <f t="shared" si="29"/>
        <v>2538.6228549092557</v>
      </c>
      <c r="EN6" s="141">
        <f t="shared" si="29"/>
        <v>2684.746108011801</v>
      </c>
      <c r="EO6" s="141">
        <f t="shared" si="29"/>
        <v>3013.6254945070286</v>
      </c>
      <c r="EP6" s="141">
        <f t="shared" si="29"/>
        <v>2439.3255277421958</v>
      </c>
      <c r="EQ6" s="141">
        <f t="shared" si="29"/>
        <v>630.16595033232807</v>
      </c>
      <c r="ER6" s="141">
        <f t="shared" si="29"/>
        <v>-1016.9092243934647</v>
      </c>
      <c r="ES6" s="141">
        <f t="shared" si="29"/>
        <v>262.00651390993153</v>
      </c>
      <c r="ET6" s="141">
        <f t="shared" si="29"/>
        <v>1241.847100343839</v>
      </c>
      <c r="EU6" s="141">
        <f t="shared" si="29"/>
        <v>-588.37890674541995</v>
      </c>
      <c r="EV6" s="141">
        <f t="shared" si="29"/>
        <v>-1815.0523724862214</v>
      </c>
      <c r="EW6" s="141">
        <f t="shared" si="29"/>
        <v>3650.2726317428096</v>
      </c>
      <c r="EX6" s="141">
        <f t="shared" si="29"/>
        <v>-2384.5431093311854</v>
      </c>
      <c r="EY6" s="141">
        <f t="shared" si="29"/>
        <v>600.24608115321826</v>
      </c>
      <c r="EZ6" s="141">
        <f t="shared" si="29"/>
        <v>238.40343727366781</v>
      </c>
      <c r="FA6" s="141">
        <f t="shared" si="29"/>
        <v>-32.928508467521169</v>
      </c>
      <c r="FB6" s="141">
        <f t="shared" si="29"/>
        <v>1127.7169831959509</v>
      </c>
      <c r="FC6" s="141">
        <f t="shared" si="29"/>
        <v>997.73654087541581</v>
      </c>
      <c r="FD6" s="141">
        <f t="shared" si="29"/>
        <v>279.15539874663955</v>
      </c>
      <c r="FE6" s="141">
        <f t="shared" si="29"/>
        <v>1533.8887151253766</v>
      </c>
      <c r="FF6" s="141">
        <f t="shared" si="29"/>
        <v>778.22883876855121</v>
      </c>
      <c r="FG6" s="141">
        <f t="shared" si="29"/>
        <v>250.67712941723221</v>
      </c>
      <c r="FH6" s="141">
        <f t="shared" si="29"/>
        <v>569.69969335166388</v>
      </c>
      <c r="FI6" s="141">
        <f t="shared" si="29"/>
        <v>1230.6146556671556</v>
      </c>
      <c r="FJ6" s="141">
        <f t="shared" si="29"/>
        <v>-202.24022063103257</v>
      </c>
      <c r="FK6" s="30">
        <f t="shared" si="29"/>
        <v>2838.483360057282</v>
      </c>
      <c r="FL6" s="30">
        <f t="shared" si="29"/>
        <v>3497.3760471304704</v>
      </c>
      <c r="FM6" s="30">
        <f t="shared" si="29"/>
        <v>4384.2851688876253</v>
      </c>
      <c r="FN6" s="30">
        <f t="shared" ref="FN6:GG6" si="30">FN4-AVERAGE(DF4,DR4,ED4,EP4,FB4)</f>
        <v>11661.76705298054</v>
      </c>
      <c r="FO6" s="30">
        <f t="shared" ref="FO6:FZ6" si="31">FO4-AVERAGE(DG4,DS4,EE4,EQ4,FC4)</f>
        <v>6768.6311267680503</v>
      </c>
      <c r="FP6" s="30">
        <f t="shared" si="30"/>
        <v>7106.1554795416632</v>
      </c>
      <c r="FQ6" s="30">
        <f t="shared" si="30"/>
        <v>3297.5423664798109</v>
      </c>
      <c r="FR6" s="30">
        <f t="shared" si="30"/>
        <v>4373.3158597312358</v>
      </c>
      <c r="FS6" s="30">
        <f t="shared" si="30"/>
        <v>-719.90597344166235</v>
      </c>
      <c r="FT6" s="30">
        <f t="shared" si="30"/>
        <v>-1151.8521024099573</v>
      </c>
      <c r="FU6" s="30">
        <f t="shared" si="30"/>
        <v>69.914983774418943</v>
      </c>
      <c r="FV6" s="30">
        <f t="shared" si="30"/>
        <v>-2158.4625326079113</v>
      </c>
      <c r="FW6" s="30">
        <f t="shared" si="30"/>
        <v>-2490.3151776462182</v>
      </c>
      <c r="FX6" s="30">
        <f t="shared" si="30"/>
        <v>4927.1706782405054</v>
      </c>
      <c r="FY6" s="254">
        <f t="shared" si="30"/>
        <v>6724.8597235957204</v>
      </c>
      <c r="FZ6" s="278">
        <f t="shared" si="31"/>
        <v>5119.6786160145784</v>
      </c>
      <c r="GA6" s="31">
        <f t="shared" si="30"/>
        <v>6084.4737504542063</v>
      </c>
      <c r="GB6" s="31">
        <f t="shared" si="30"/>
        <v>5083.6903717904206</v>
      </c>
      <c r="GC6" s="31">
        <f t="shared" si="30"/>
        <v>5181.9932002187452</v>
      </c>
      <c r="GD6" s="31">
        <f t="shared" si="30"/>
        <v>2495.4729056358592</v>
      </c>
      <c r="GE6" s="31">
        <f t="shared" si="30"/>
        <v>-1717.0164169748605</v>
      </c>
      <c r="GF6" s="31">
        <f t="shared" si="30"/>
        <v>-2121.9014787370506</v>
      </c>
      <c r="GG6" s="31">
        <f t="shared" si="30"/>
        <v>-3287.339928126501</v>
      </c>
      <c r="GH6" s="31">
        <f t="shared" ref="GH6:GL6" si="32">GH4-AVERAGE(DZ4,EL4,EX4,FJ4,FV4)</f>
        <v>-2012.842229568967</v>
      </c>
      <c r="GI6" s="31">
        <f t="shared" si="32"/>
        <v>-2255.4038265354684</v>
      </c>
      <c r="GJ6" s="31">
        <f t="shared" si="32"/>
        <v>-3774.6311335532555</v>
      </c>
      <c r="GK6" s="31">
        <f t="shared" si="32"/>
        <v>-3582.121623813593</v>
      </c>
      <c r="GL6" s="31">
        <f t="shared" si="32"/>
        <v>-4650.0221393894099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33">DG4-DG51</f>
        <v>0</v>
      </c>
      <c r="DH7" s="32">
        <f t="shared" si="33"/>
        <v>0</v>
      </c>
      <c r="DI7" s="32">
        <f t="shared" si="33"/>
        <v>0</v>
      </c>
      <c r="DJ7" s="32">
        <f t="shared" si="33"/>
        <v>0</v>
      </c>
      <c r="DK7" s="32">
        <f t="shared" si="33"/>
        <v>0</v>
      </c>
      <c r="DL7" s="32">
        <f t="shared" si="33"/>
        <v>0</v>
      </c>
      <c r="DM7" s="32">
        <f t="shared" si="33"/>
        <v>0</v>
      </c>
      <c r="DN7" s="32">
        <f t="shared" si="33"/>
        <v>0</v>
      </c>
      <c r="DO7" s="32">
        <f t="shared" si="33"/>
        <v>0</v>
      </c>
      <c r="DP7" s="32">
        <f t="shared" si="33"/>
        <v>0</v>
      </c>
      <c r="DQ7" s="32">
        <f t="shared" si="33"/>
        <v>0</v>
      </c>
      <c r="DR7" s="32">
        <f t="shared" si="33"/>
        <v>0</v>
      </c>
      <c r="DS7" s="32">
        <f t="shared" si="33"/>
        <v>0</v>
      </c>
      <c r="DT7" s="32">
        <f t="shared" si="33"/>
        <v>0</v>
      </c>
      <c r="DU7" s="32">
        <f t="shared" si="33"/>
        <v>0</v>
      </c>
      <c r="DV7" s="32">
        <f t="shared" si="33"/>
        <v>0</v>
      </c>
      <c r="DW7" s="32">
        <f t="shared" si="33"/>
        <v>0</v>
      </c>
      <c r="DX7" s="32">
        <f t="shared" si="33"/>
        <v>0</v>
      </c>
      <c r="DY7" s="32">
        <f t="shared" si="33"/>
        <v>0</v>
      </c>
      <c r="DZ7" s="142">
        <f t="shared" si="33"/>
        <v>0</v>
      </c>
      <c r="EA7" s="142">
        <f t="shared" si="33"/>
        <v>0</v>
      </c>
      <c r="EB7" s="142">
        <f t="shared" si="33"/>
        <v>0</v>
      </c>
      <c r="EC7" s="142">
        <f t="shared" si="33"/>
        <v>0</v>
      </c>
      <c r="ED7" s="142">
        <f t="shared" si="33"/>
        <v>0</v>
      </c>
      <c r="EE7" s="142">
        <f t="shared" si="33"/>
        <v>0</v>
      </c>
      <c r="EF7" s="142">
        <f t="shared" si="33"/>
        <v>0</v>
      </c>
      <c r="EG7" s="142">
        <f t="shared" si="33"/>
        <v>0</v>
      </c>
      <c r="EH7" s="142">
        <f t="shared" si="33"/>
        <v>0</v>
      </c>
      <c r="EI7" s="142">
        <f t="shared" si="33"/>
        <v>0</v>
      </c>
      <c r="EJ7" s="142">
        <f t="shared" si="33"/>
        <v>0</v>
      </c>
      <c r="EK7" s="142">
        <f t="shared" si="33"/>
        <v>0</v>
      </c>
      <c r="EL7" s="142">
        <f t="shared" si="33"/>
        <v>0</v>
      </c>
      <c r="EM7" s="142">
        <f t="shared" si="33"/>
        <v>0</v>
      </c>
      <c r="EN7" s="142">
        <f t="shared" si="33"/>
        <v>0</v>
      </c>
      <c r="EO7" s="142">
        <f t="shared" ref="EO7:FF7" si="34">EO4-EO51</f>
        <v>0</v>
      </c>
      <c r="EP7" s="142">
        <f t="shared" si="34"/>
        <v>0</v>
      </c>
      <c r="EQ7" s="142">
        <f t="shared" si="34"/>
        <v>0</v>
      </c>
      <c r="ER7" s="142">
        <f t="shared" si="34"/>
        <v>0</v>
      </c>
      <c r="ES7" s="142">
        <f t="shared" si="34"/>
        <v>0</v>
      </c>
      <c r="ET7" s="142">
        <f t="shared" si="34"/>
        <v>0</v>
      </c>
      <c r="EU7" s="142">
        <f t="shared" si="34"/>
        <v>0</v>
      </c>
      <c r="EV7" s="142">
        <f t="shared" si="34"/>
        <v>0</v>
      </c>
      <c r="EW7" s="142">
        <f t="shared" si="34"/>
        <v>0</v>
      </c>
      <c r="EX7" s="142">
        <f t="shared" si="34"/>
        <v>0</v>
      </c>
      <c r="EY7" s="142">
        <f t="shared" si="34"/>
        <v>0</v>
      </c>
      <c r="EZ7" s="142">
        <f t="shared" si="34"/>
        <v>0</v>
      </c>
      <c r="FA7" s="142">
        <f t="shared" si="34"/>
        <v>0</v>
      </c>
      <c r="FB7" s="142">
        <f t="shared" si="34"/>
        <v>0</v>
      </c>
      <c r="FC7" s="142">
        <f t="shared" si="34"/>
        <v>0</v>
      </c>
      <c r="FD7" s="142">
        <f t="shared" si="34"/>
        <v>0</v>
      </c>
      <c r="FE7" s="142">
        <f t="shared" si="34"/>
        <v>0</v>
      </c>
      <c r="FF7" s="142">
        <f t="shared" si="34"/>
        <v>0</v>
      </c>
      <c r="FG7" s="142">
        <f t="shared" ref="FG7:FH7" si="35">FG4-FG51</f>
        <v>0</v>
      </c>
      <c r="FH7" s="142">
        <f t="shared" si="35"/>
        <v>0</v>
      </c>
      <c r="FI7" s="142">
        <f t="shared" ref="FI7:FJ7" si="36">FI4-FI51</f>
        <v>0</v>
      </c>
      <c r="FJ7" s="142">
        <f t="shared" si="36"/>
        <v>0</v>
      </c>
      <c r="FK7" s="32">
        <f t="shared" ref="FK7" si="37">FK4-FK51</f>
        <v>0</v>
      </c>
      <c r="FL7" s="32">
        <f t="shared" ref="FL7:FP7" si="38">FL4-FL51</f>
        <v>0</v>
      </c>
      <c r="FM7" s="32">
        <f t="shared" si="38"/>
        <v>0</v>
      </c>
      <c r="FN7" s="32">
        <f t="shared" si="38"/>
        <v>0</v>
      </c>
      <c r="FO7" s="32">
        <f t="shared" si="38"/>
        <v>-415.16467510187795</v>
      </c>
      <c r="FP7" s="32">
        <f t="shared" si="38"/>
        <v>-350.86868558183778</v>
      </c>
      <c r="FQ7" s="32">
        <f t="shared" ref="FQ7:FR7" si="39">FQ4-FQ51</f>
        <v>-235.28360758430426</v>
      </c>
      <c r="FR7" s="32">
        <f t="shared" si="39"/>
        <v>-481.42785813254886</v>
      </c>
      <c r="FS7" s="32">
        <f t="shared" ref="FS7:FT7" si="40">FS4-FS51</f>
        <v>-361.80186645817957</v>
      </c>
      <c r="FT7" s="32">
        <f t="shared" si="40"/>
        <v>-374.33478283590011</v>
      </c>
      <c r="FU7" s="32">
        <f t="shared" ref="FU7:FV7" si="41">FU4-FU51</f>
        <v>-461.11628859788834</v>
      </c>
      <c r="FV7" s="32">
        <f t="shared" si="41"/>
        <v>-520.63874401435169</v>
      </c>
      <c r="FW7" s="32">
        <f t="shared" ref="FW7:FX7" si="42">FW4-FW51</f>
        <v>-753.85673864024284</v>
      </c>
      <c r="FX7" s="32">
        <f t="shared" si="42"/>
        <v>4037.4912350227933</v>
      </c>
      <c r="FY7" s="255">
        <f t="shared" ref="FY7:GB7" si="43">FY4-FY51</f>
        <v>5174.9926851647106</v>
      </c>
      <c r="FZ7" s="279">
        <f t="shared" si="43"/>
        <v>4955.6653965037985</v>
      </c>
      <c r="GA7" s="279">
        <f t="shared" si="43"/>
        <v>5230.4036141273464</v>
      </c>
      <c r="GB7" s="279">
        <f t="shared" si="43"/>
        <v>2378.0560199301472</v>
      </c>
      <c r="GC7" s="279">
        <f t="shared" ref="GC7:GD7" si="44">GC4-GC51</f>
        <v>2399.0163981071455</v>
      </c>
      <c r="GD7" s="279">
        <f t="shared" si="44"/>
        <v>1226.2906821584547</v>
      </c>
      <c r="GE7" s="279">
        <f t="shared" ref="GE7:GK7" si="45">GE4-GE51</f>
        <v>-347.32190891839855</v>
      </c>
      <c r="GF7" s="279">
        <f t="shared" si="45"/>
        <v>-360.27164455062302</v>
      </c>
      <c r="GG7" s="279">
        <f t="shared" si="45"/>
        <v>-448.58488105815195</v>
      </c>
      <c r="GH7" s="279">
        <f t="shared" si="45"/>
        <v>-506.24301768546138</v>
      </c>
      <c r="GI7" s="279">
        <f t="shared" si="45"/>
        <v>-750.95005645661149</v>
      </c>
      <c r="GJ7" s="279">
        <f t="shared" si="45"/>
        <v>-930.4280189650417</v>
      </c>
      <c r="GK7" s="279">
        <f t="shared" si="45"/>
        <v>-707.82184897399202</v>
      </c>
      <c r="GL7" s="279">
        <f t="shared" ref="GL7" si="46">GL4-GL51</f>
        <v>30493.895764601875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98"/>
      <c r="FZ8" s="280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</row>
    <row r="9" spans="1:194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29">
        <v>36571.45382235969</v>
      </c>
      <c r="EA9" s="129">
        <v>36063.926940639256</v>
      </c>
      <c r="EB9" s="129">
        <v>43732.744144940327</v>
      </c>
      <c r="EC9" s="129">
        <v>47030.593607305913</v>
      </c>
      <c r="ED9" s="129">
        <v>52603.711886875841</v>
      </c>
      <c r="EE9" s="129">
        <v>39818.736190897049</v>
      </c>
      <c r="EF9" s="129">
        <v>39746.433632498796</v>
      </c>
      <c r="EG9" s="129">
        <v>38883.252319929292</v>
      </c>
      <c r="EH9" s="129">
        <v>34700.456621004574</v>
      </c>
      <c r="EI9" s="129">
        <v>34818.736190897049</v>
      </c>
      <c r="EJ9" s="129">
        <v>32800.456621004574</v>
      </c>
      <c r="EK9" s="129">
        <v>34463.897481219625</v>
      </c>
      <c r="EL9" s="129">
        <v>32302.607158638988</v>
      </c>
      <c r="EM9" s="157">
        <v>36833.789954337888</v>
      </c>
      <c r="EN9" s="157">
        <v>41689.703932832505</v>
      </c>
      <c r="EO9" s="157">
        <v>44101.456621004574</v>
      </c>
      <c r="EP9" s="176">
        <v>41336.86522315511</v>
      </c>
      <c r="EQ9" s="176">
        <v>42441.709677419363</v>
      </c>
      <c r="ER9" s="186">
        <v>45746.857142857159</v>
      </c>
      <c r="ES9" s="186">
        <v>39379.193548387091</v>
      </c>
      <c r="ET9" s="186">
        <v>31672.666666666657</v>
      </c>
      <c r="EU9" s="186">
        <v>33736.032258064544</v>
      </c>
      <c r="EV9" s="186">
        <v>31000</v>
      </c>
      <c r="EW9" s="198">
        <v>28922.580645161303</v>
      </c>
      <c r="EX9" s="198">
        <v>32858.064516129059</v>
      </c>
      <c r="EY9" s="198">
        <v>34200</v>
      </c>
      <c r="EZ9" s="198">
        <v>32567.741935483878</v>
      </c>
      <c r="FA9" s="211">
        <v>34300</v>
      </c>
      <c r="FB9" s="211">
        <v>35277.419354838697</v>
      </c>
      <c r="FC9" s="221">
        <v>28822.580645161273</v>
      </c>
      <c r="FD9" s="221">
        <v>30392.857142857159</v>
      </c>
      <c r="FE9" s="233">
        <v>32048.387096774182</v>
      </c>
      <c r="FF9" s="233">
        <v>32899.999999999971</v>
      </c>
      <c r="FG9" s="233">
        <v>32854.838709677424</v>
      </c>
      <c r="FH9" s="233">
        <v>26433.333333333343</v>
      </c>
      <c r="FI9" s="233">
        <v>30403.225806451635</v>
      </c>
      <c r="FJ9" s="233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20078.367999449314</v>
      </c>
      <c r="FP9" s="36">
        <v>16070.303483320284</v>
      </c>
      <c r="FQ9" s="36">
        <v>24562.238967191253</v>
      </c>
      <c r="FR9" s="36">
        <v>25053.636816653656</v>
      </c>
      <c r="FS9" s="36">
        <v>26336.432515578344</v>
      </c>
      <c r="FT9" s="36">
        <v>27920.303483320284</v>
      </c>
      <c r="FU9" s="36">
        <v>27820.303483320284</v>
      </c>
      <c r="FV9" s="36">
        <v>27852.561547836405</v>
      </c>
      <c r="FW9" s="36">
        <v>31420.303483320284</v>
      </c>
      <c r="FX9" s="36">
        <v>38917.077676868706</v>
      </c>
      <c r="FY9" s="257">
        <v>36240.500759460032</v>
      </c>
      <c r="FZ9" s="281">
        <v>36680.500759459974</v>
      </c>
      <c r="GA9" s="37">
        <v>26210.548033771309</v>
      </c>
      <c r="GB9" s="37">
        <v>29831.830389115814</v>
      </c>
      <c r="GC9" s="37">
        <v>27112.989957988641</v>
      </c>
      <c r="GD9" s="37">
        <v>25328.68036108595</v>
      </c>
      <c r="GE9" s="37">
        <v>29253.906725994573</v>
      </c>
      <c r="GF9" s="37">
        <v>24967.465138174681</v>
      </c>
      <c r="GG9" s="37">
        <v>22610.888672441099</v>
      </c>
      <c r="GH9" s="37">
        <v>26526.088020764786</v>
      </c>
      <c r="GI9" s="37">
        <v>26871.22180405035</v>
      </c>
      <c r="GJ9" s="37">
        <v>31929.373248398566</v>
      </c>
      <c r="GK9" s="37">
        <v>36620.24533777</v>
      </c>
      <c r="GL9" s="37">
        <v>27964.267546235555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47">P9-D9</f>
        <v>-7381.4296676779559</v>
      </c>
      <c r="Q10" s="36">
        <f t="shared" si="47"/>
        <v>461.88830467228399</v>
      </c>
      <c r="R10" s="36">
        <f t="shared" si="47"/>
        <v>-1633.8106200589173</v>
      </c>
      <c r="S10" s="36">
        <f t="shared" si="47"/>
        <v>-1892.9504050051401</v>
      </c>
      <c r="T10" s="36">
        <f t="shared" si="47"/>
        <v>1766.1893799410827</v>
      </c>
      <c r="U10" s="36">
        <f t="shared" si="47"/>
        <v>1494.1463691884055</v>
      </c>
      <c r="V10" s="36">
        <f t="shared" si="47"/>
        <v>-3570.3697598438666</v>
      </c>
      <c r="W10" s="36">
        <f t="shared" si="47"/>
        <v>-6700.4772867255888</v>
      </c>
      <c r="X10" s="36">
        <f t="shared" si="47"/>
        <v>-860.69234048900398</v>
      </c>
      <c r="Y10" s="36">
        <f t="shared" si="47"/>
        <v>2532.8560466077543</v>
      </c>
      <c r="Z10" s="36">
        <f t="shared" si="47"/>
        <v>7913.5012078980872</v>
      </c>
      <c r="AA10" s="36">
        <f t="shared" si="47"/>
        <v>1505.084484147068</v>
      </c>
      <c r="AB10" s="36">
        <f t="shared" si="47"/>
        <v>11539.646696128635</v>
      </c>
      <c r="AC10" s="36">
        <f t="shared" si="47"/>
        <v>1892.1812583406136</v>
      </c>
      <c r="AD10" s="36">
        <f t="shared" si="47"/>
        <v>1715.8371723191085</v>
      </c>
      <c r="AE10" s="36">
        <f t="shared" si="47"/>
        <v>472.82641963093192</v>
      </c>
      <c r="AF10" s="36">
        <f t="shared" si="47"/>
        <v>3249.170505652437</v>
      </c>
      <c r="AG10" s="36">
        <f t="shared" si="47"/>
        <v>4440.5683551148104</v>
      </c>
      <c r="AH10" s="36">
        <f t="shared" si="47"/>
        <v>3085.7296454374009</v>
      </c>
      <c r="AI10" s="36">
        <f t="shared" si="47"/>
        <v>10782.50383898578</v>
      </c>
      <c r="AJ10" s="36">
        <f t="shared" si="47"/>
        <v>13182.503838985765</v>
      </c>
      <c r="AK10" s="36">
        <f t="shared" si="47"/>
        <v>11882.50383898578</v>
      </c>
      <c r="AL10" s="36">
        <f t="shared" si="47"/>
        <v>4698.6328712438262</v>
      </c>
      <c r="AM10" s="36">
        <f t="shared" si="47"/>
        <v>4786.1820713161651</v>
      </c>
      <c r="AN10" s="36">
        <f t="shared" si="47"/>
        <v>2508.5323017309056</v>
      </c>
      <c r="AO10" s="36">
        <f t="shared" si="47"/>
        <v>11495.859490670999</v>
      </c>
      <c r="AP10" s="36">
        <f t="shared" si="47"/>
        <v>12177.579920778539</v>
      </c>
      <c r="AQ10" s="36">
        <f t="shared" si="47"/>
        <v>16302.311103574226</v>
      </c>
      <c r="AR10" s="36">
        <f t="shared" si="47"/>
        <v>3677.5799207785385</v>
      </c>
      <c r="AS10" s="36">
        <f t="shared" si="47"/>
        <v>2560.3756197032562</v>
      </c>
      <c r="AT10" s="36">
        <f t="shared" si="47"/>
        <v>6753.9240068000145</v>
      </c>
      <c r="AU10" s="36">
        <f t="shared" si="47"/>
        <v>1577.579920778524</v>
      </c>
      <c r="AV10" s="36">
        <f t="shared" si="47"/>
        <v>1302.3111035742404</v>
      </c>
      <c r="AW10" s="36">
        <f t="shared" si="47"/>
        <v>-2922.4200792214615</v>
      </c>
      <c r="AX10" s="36">
        <f t="shared" si="47"/>
        <v>-2246.0759931999564</v>
      </c>
      <c r="AY10" s="36">
        <f t="shared" si="47"/>
        <v>1858.5218042438137</v>
      </c>
      <c r="AZ10" s="36">
        <f t="shared" si="47"/>
        <v>-6102.3076888437281</v>
      </c>
      <c r="BA10" s="36">
        <f t="shared" si="47"/>
        <v>-6915.6717441432775</v>
      </c>
      <c r="BB10" s="36">
        <f t="shared" si="47"/>
        <v>-14040.402926938979</v>
      </c>
      <c r="BC10" s="36">
        <f t="shared" si="47"/>
        <v>-12464.058840917474</v>
      </c>
      <c r="BD10" s="36">
        <f t="shared" si="47"/>
        <v>-3207.0695936056363</v>
      </c>
      <c r="BE10" s="36">
        <f t="shared" si="47"/>
        <v>-1657.6072280142471</v>
      </c>
      <c r="BF10" s="36">
        <f t="shared" si="47"/>
        <v>-6431.8007764013382</v>
      </c>
      <c r="BG10" s="36">
        <f t="shared" si="47"/>
        <v>-10607.069593605636</v>
      </c>
      <c r="BH10" s="36">
        <f t="shared" si="47"/>
        <v>-8560.8330344658534</v>
      </c>
      <c r="BI10" s="36">
        <f t="shared" si="47"/>
        <v>-1707.0695936056509</v>
      </c>
      <c r="BJ10" s="36">
        <f t="shared" si="47"/>
        <v>1826.2637397277067</v>
      </c>
      <c r="BK10" s="36">
        <f t="shared" si="47"/>
        <v>-3337.8517469454382</v>
      </c>
      <c r="BL10" s="36">
        <f t="shared" si="47"/>
        <v>-4136.2388437196496</v>
      </c>
      <c r="BM10" s="36">
        <f t="shared" si="47"/>
        <v>-10692.690456622848</v>
      </c>
      <c r="BN10" s="36">
        <f t="shared" si="47"/>
        <v>3580.4278229470219</v>
      </c>
      <c r="BO10" s="36">
        <f t="shared" si="47"/>
        <v>823.43857563522761</v>
      </c>
      <c r="BP10" s="36">
        <f t="shared" si="47"/>
        <v>213.76115628036496</v>
      </c>
      <c r="BQ10" s="36">
        <f t="shared" si="47"/>
        <v>-9466.8840050099534</v>
      </c>
      <c r="BR10" s="36">
        <f t="shared" si="47"/>
        <v>404.08373692553141</v>
      </c>
      <c r="BS10" s="36">
        <f t="shared" si="47"/>
        <v>2880.4278229470365</v>
      </c>
      <c r="BT10" s="36">
        <f t="shared" si="47"/>
        <v>-5079.7872308164224</v>
      </c>
      <c r="BU10" s="36">
        <f t="shared" si="47"/>
        <v>-4519.5721770529635</v>
      </c>
      <c r="BV10" s="36">
        <f t="shared" si="47"/>
        <v>-2950.7549727518926</v>
      </c>
      <c r="BW10" s="36">
        <f t="shared" si="47"/>
        <v>-11184.216628750888</v>
      </c>
      <c r="BX10" s="36">
        <f t="shared" si="47"/>
        <v>-2284.4470434974355</v>
      </c>
      <c r="BY10" s="36">
        <f t="shared" si="47"/>
        <v>7138.3640164103999</v>
      </c>
      <c r="BZ10" s="36">
        <f t="shared" si="47"/>
        <v>-6415.3994244498172</v>
      </c>
      <c r="CA10" s="36">
        <f t="shared" si="47"/>
        <v>-1635.8295319767058</v>
      </c>
      <c r="CB10" s="36">
        <f t="shared" ref="CB10:ED10" si="48">CB9-BP9</f>
        <v>-115.39942444981716</v>
      </c>
      <c r="CC10" s="36">
        <f t="shared" si="48"/>
        <v>9331.9124035071727</v>
      </c>
      <c r="CD10" s="36">
        <f t="shared" si="48"/>
        <v>5009.3317583458847</v>
      </c>
      <c r="CE10" s="36">
        <f t="shared" si="48"/>
        <v>-4348.7327577831456</v>
      </c>
      <c r="CF10" s="36">
        <f t="shared" si="48"/>
        <v>8944.8156293136271</v>
      </c>
      <c r="CG10" s="36">
        <f t="shared" si="48"/>
        <v>8551.2672422168544</v>
      </c>
      <c r="CH10" s="36">
        <f t="shared" si="48"/>
        <v>7202.8801454426575</v>
      </c>
      <c r="CI10" s="36">
        <f t="shared" si="48"/>
        <v>10341.010326388961</v>
      </c>
      <c r="CJ10" s="36">
        <f t="shared" si="48"/>
        <v>8339.5007125323027</v>
      </c>
      <c r="CK10" s="36">
        <f t="shared" si="48"/>
        <v>1405.5264554212044</v>
      </c>
      <c r="CL10" s="36">
        <f t="shared" si="48"/>
        <v>3.3759177868341794</v>
      </c>
      <c r="CM10" s="36">
        <f t="shared" si="48"/>
        <v>-1820.2799961916753</v>
      </c>
      <c r="CN10" s="36">
        <f t="shared" si="48"/>
        <v>-3429.9574155465234</v>
      </c>
      <c r="CO10" s="36">
        <f t="shared" si="48"/>
        <v>-7304.1509639336145</v>
      </c>
      <c r="CP10" s="36">
        <f t="shared" si="48"/>
        <v>-7400.9251574819937</v>
      </c>
      <c r="CQ10" s="36">
        <f t="shared" si="48"/>
        <v>1970.0425844534766</v>
      </c>
      <c r="CR10" s="36">
        <f t="shared" si="48"/>
        <v>-9465.4412865142513</v>
      </c>
      <c r="CS10" s="36">
        <f t="shared" si="48"/>
        <v>-17196.624082213195</v>
      </c>
      <c r="CT10" s="36">
        <f t="shared" si="48"/>
        <v>-14336.409028449765</v>
      </c>
      <c r="CU10" s="36">
        <f t="shared" si="48"/>
        <v>7460.0351926228759</v>
      </c>
      <c r="CV10" s="36">
        <f t="shared" si="48"/>
        <v>12902.789046110876</v>
      </c>
      <c r="CW10" s="36">
        <f t="shared" si="48"/>
        <v>9847.1319668164215</v>
      </c>
      <c r="CX10" s="36">
        <f t="shared" si="48"/>
        <v>20046.0566979992</v>
      </c>
      <c r="CY10" s="36">
        <f t="shared" si="48"/>
        <v>16008.422289397058</v>
      </c>
      <c r="CZ10" s="36">
        <f t="shared" si="48"/>
        <v>26712.723364665886</v>
      </c>
      <c r="DA10" s="36">
        <f t="shared" si="48"/>
        <v>19331.002934558346</v>
      </c>
      <c r="DB10" s="36">
        <f t="shared" si="48"/>
        <v>33943.906160364786</v>
      </c>
      <c r="DC10" s="36">
        <f t="shared" si="48"/>
        <v>18946.0566979992</v>
      </c>
      <c r="DD10" s="36">
        <f t="shared" si="48"/>
        <v>25169.712611977695</v>
      </c>
      <c r="DE10" s="36">
        <f t="shared" si="48"/>
        <v>28246.056697999215</v>
      </c>
      <c r="DF10" s="36">
        <f t="shared" si="48"/>
        <v>20234.228741009967</v>
      </c>
      <c r="DG10" s="36">
        <f t="shared" si="48"/>
        <v>-5042.1564295183489</v>
      </c>
      <c r="DH10" s="36">
        <f t="shared" si="48"/>
        <v>-16168.884540117419</v>
      </c>
      <c r="DI10" s="36">
        <f t="shared" si="48"/>
        <v>-6526.0273972602736</v>
      </c>
      <c r="DJ10" s="36">
        <f t="shared" si="48"/>
        <v>-2326.0273972602881</v>
      </c>
      <c r="DK10" s="36">
        <f t="shared" si="48"/>
        <v>2280.4242156429536</v>
      </c>
      <c r="DL10" s="36">
        <f t="shared" si="48"/>
        <v>-1292.6940639269451</v>
      </c>
      <c r="DM10" s="36">
        <f t="shared" si="48"/>
        <v>8248.1661511268467</v>
      </c>
      <c r="DN10" s="36">
        <f t="shared" si="48"/>
        <v>-1106.6725585505774</v>
      </c>
      <c r="DO10" s="36">
        <f t="shared" si="48"/>
        <v>8807.3059360730695</v>
      </c>
      <c r="DP10" s="36">
        <f t="shared" si="48"/>
        <v>6667.5209898364992</v>
      </c>
      <c r="DQ10" s="36">
        <f t="shared" si="48"/>
        <v>-1026.0273972602881</v>
      </c>
      <c r="DR10" s="36">
        <f t="shared" si="48"/>
        <v>15280.424215642968</v>
      </c>
      <c r="DS10" s="36">
        <f t="shared" si="48"/>
        <v>-50.375607600537478</v>
      </c>
      <c r="DT10" s="36">
        <f t="shared" si="48"/>
        <v>3751.4677103718277</v>
      </c>
      <c r="DU10" s="36">
        <f t="shared" si="48"/>
        <v>433.49536014141631</v>
      </c>
      <c r="DV10" s="36">
        <f t="shared" si="48"/>
        <v>-1434.2465753424622</v>
      </c>
      <c r="DW10" s="36">
        <f t="shared" si="48"/>
        <v>-8308.4401237295824</v>
      </c>
      <c r="DX10" s="36">
        <f t="shared" si="48"/>
        <v>-11100.913242009119</v>
      </c>
      <c r="DY10" s="36">
        <f t="shared" si="48"/>
        <v>-10469.730446310219</v>
      </c>
      <c r="DZ10" s="129">
        <f t="shared" si="48"/>
        <v>-11340.698188245704</v>
      </c>
      <c r="EA10" s="129">
        <f t="shared" si="48"/>
        <v>-10267.579908675805</v>
      </c>
      <c r="EB10" s="129">
        <f t="shared" si="48"/>
        <v>-7985.8594785682799</v>
      </c>
      <c r="EC10" s="129">
        <f t="shared" si="48"/>
        <v>832.4200913241948</v>
      </c>
      <c r="ED10" s="129">
        <f t="shared" si="48"/>
        <v>-3663.2788334069774</v>
      </c>
      <c r="EE10" s="129">
        <f>EE9-DS9</f>
        <v>7602.1210782147828</v>
      </c>
      <c r="EF10" s="129">
        <f>EF9-DT9</f>
        <v>9627.7447870976175</v>
      </c>
      <c r="EG10" s="129">
        <f>EG9-DU9</f>
        <v>7860.185594343784</v>
      </c>
      <c r="EH10" s="129">
        <f t="shared" ref="EH10:FM10" si="49">EH9-DV9</f>
        <v>4836.5296803653182</v>
      </c>
      <c r="EI10" s="129">
        <f t="shared" si="49"/>
        <v>7827.9275298276916</v>
      </c>
      <c r="EJ10" s="129">
        <f t="shared" si="49"/>
        <v>3869.8630136986321</v>
      </c>
      <c r="EK10" s="129">
        <f t="shared" si="49"/>
        <v>5440.8307556341169</v>
      </c>
      <c r="EL10" s="129">
        <f t="shared" si="49"/>
        <v>-4268.8466637207021</v>
      </c>
      <c r="EM10" s="157">
        <f t="shared" si="49"/>
        <v>769.86301369863213</v>
      </c>
      <c r="EN10" s="157">
        <f t="shared" si="49"/>
        <v>-2043.0402121078223</v>
      </c>
      <c r="EO10" s="157">
        <f t="shared" si="49"/>
        <v>-2929.1369863013388</v>
      </c>
      <c r="EP10" s="176">
        <f t="shared" si="49"/>
        <v>-11266.846663720731</v>
      </c>
      <c r="EQ10" s="176">
        <f t="shared" si="49"/>
        <v>2622.9734865223145</v>
      </c>
      <c r="ER10" s="186">
        <f t="shared" si="49"/>
        <v>6000.4235103583633</v>
      </c>
      <c r="ES10" s="186">
        <f t="shared" si="49"/>
        <v>495.9412284577993</v>
      </c>
      <c r="ET10" s="186">
        <f t="shared" si="49"/>
        <v>-3027.7899543379172</v>
      </c>
      <c r="EU10" s="186">
        <f t="shared" si="49"/>
        <v>-1082.7039328325045</v>
      </c>
      <c r="EV10" s="186">
        <f t="shared" si="49"/>
        <v>-1800.4566210045741</v>
      </c>
      <c r="EW10" s="198">
        <f t="shared" si="49"/>
        <v>-5541.3168360583222</v>
      </c>
      <c r="EX10" s="198">
        <f t="shared" si="49"/>
        <v>555.45735749007144</v>
      </c>
      <c r="EY10" s="198">
        <f t="shared" si="49"/>
        <v>-2633.789954337888</v>
      </c>
      <c r="EZ10" s="198">
        <f t="shared" si="49"/>
        <v>-9121.961997348626</v>
      </c>
      <c r="FA10" s="211">
        <f t="shared" si="49"/>
        <v>-9801.4566210045741</v>
      </c>
      <c r="FB10" s="211">
        <f t="shared" si="49"/>
        <v>-6059.4458683164121</v>
      </c>
      <c r="FC10" s="221">
        <f t="shared" si="49"/>
        <v>-13619.12903225809</v>
      </c>
      <c r="FD10" s="221">
        <f t="shared" si="49"/>
        <v>-15354</v>
      </c>
      <c r="FE10" s="233">
        <f t="shared" si="49"/>
        <v>-7330.8064516129089</v>
      </c>
      <c r="FF10" s="233">
        <f t="shared" si="49"/>
        <v>1227.3333333333139</v>
      </c>
      <c r="FG10" s="233">
        <f t="shared" si="49"/>
        <v>-881.19354838712025</v>
      </c>
      <c r="FH10" s="233">
        <f t="shared" si="49"/>
        <v>-4566.666666666657</v>
      </c>
      <c r="FI10" s="233">
        <f t="shared" si="49"/>
        <v>1480.6451612903329</v>
      </c>
      <c r="FJ10" s="233">
        <f t="shared" si="49"/>
        <v>4093.5483870967582</v>
      </c>
      <c r="FK10" s="36">
        <f t="shared" si="49"/>
        <v>4133.333333333343</v>
      </c>
      <c r="FL10" s="36">
        <f t="shared" si="49"/>
        <v>1416.1290322580608</v>
      </c>
      <c r="FM10" s="36">
        <f t="shared" si="49"/>
        <v>2966.666666666657</v>
      </c>
      <c r="FN10" s="36">
        <f t="shared" ref="FN10:GG10" si="50">FN9-FB9</f>
        <v>4416.1290322580899</v>
      </c>
      <c r="FO10" s="36">
        <f t="shared" ref="FO10:FZ10" si="51">FO9-FC9</f>
        <v>-8744.2126457119593</v>
      </c>
      <c r="FP10" s="36">
        <f t="shared" si="50"/>
        <v>-14322.553659536876</v>
      </c>
      <c r="FQ10" s="36">
        <f t="shared" si="50"/>
        <v>-7486.148129582929</v>
      </c>
      <c r="FR10" s="36">
        <f t="shared" si="50"/>
        <v>-7846.3631833463151</v>
      </c>
      <c r="FS10" s="36">
        <f t="shared" si="50"/>
        <v>-6518.4061940990796</v>
      </c>
      <c r="FT10" s="36">
        <f t="shared" si="50"/>
        <v>1486.9701499869407</v>
      </c>
      <c r="FU10" s="36">
        <f t="shared" si="50"/>
        <v>-2582.9223231313517</v>
      </c>
      <c r="FV10" s="36">
        <f t="shared" si="50"/>
        <v>-9099.0513553894125</v>
      </c>
      <c r="FW10" s="36">
        <f t="shared" si="50"/>
        <v>-6913.0298500130593</v>
      </c>
      <c r="FX10" s="36">
        <f t="shared" si="50"/>
        <v>4933.2067091267672</v>
      </c>
      <c r="FY10" s="257">
        <f t="shared" si="50"/>
        <v>-1026.165907206625</v>
      </c>
      <c r="FZ10" s="281">
        <f t="shared" si="51"/>
        <v>-3013.0476276368136</v>
      </c>
      <c r="GA10" s="37">
        <f t="shared" si="50"/>
        <v>6132.1800343219948</v>
      </c>
      <c r="GB10" s="37">
        <f t="shared" si="50"/>
        <v>13761.52690579553</v>
      </c>
      <c r="GC10" s="37">
        <f t="shared" si="50"/>
        <v>2550.7509907973872</v>
      </c>
      <c r="GD10" s="37">
        <f t="shared" si="50"/>
        <v>275.04354443229386</v>
      </c>
      <c r="GE10" s="37">
        <f t="shared" si="50"/>
        <v>2917.4742104162287</v>
      </c>
      <c r="GF10" s="37">
        <f t="shared" si="50"/>
        <v>-2952.8383451456029</v>
      </c>
      <c r="GG10" s="37">
        <f t="shared" si="50"/>
        <v>-5209.4148108791851</v>
      </c>
      <c r="GH10" s="37">
        <f t="shared" ref="GH10:GL10" si="52">GH9-FV9</f>
        <v>-1326.4735270716192</v>
      </c>
      <c r="GI10" s="37">
        <f t="shared" si="52"/>
        <v>-4549.0816792699334</v>
      </c>
      <c r="GJ10" s="37">
        <f t="shared" si="52"/>
        <v>-6987.7044284701406</v>
      </c>
      <c r="GK10" s="37">
        <f t="shared" si="52"/>
        <v>379.74457830996835</v>
      </c>
      <c r="GL10" s="37">
        <f t="shared" si="52"/>
        <v>-8716.2332132244192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53">BL9-AVERAGE(D9,P9,AB9,AN9,AZ9)</f>
        <v>-4373.3928688402266</v>
      </c>
      <c r="BM11" s="36">
        <f t="shared" si="53"/>
        <v>-8478.461993264169</v>
      </c>
      <c r="BN11" s="36">
        <f t="shared" si="53"/>
        <v>14.226178778822941</v>
      </c>
      <c r="BO11" s="36">
        <f t="shared" si="53"/>
        <v>444.11865189712989</v>
      </c>
      <c r="BP11" s="36">
        <f t="shared" si="53"/>
        <v>1507.5595121121696</v>
      </c>
      <c r="BQ11" s="36">
        <f t="shared" si="53"/>
        <v>-7181.6877997157935</v>
      </c>
      <c r="BR11" s="36">
        <f t="shared" si="53"/>
        <v>-168.78457390934273</v>
      </c>
      <c r="BS11" s="36">
        <f t="shared" si="53"/>
        <v>-1685.7738212211625</v>
      </c>
      <c r="BT11" s="36">
        <f t="shared" si="53"/>
        <v>-6046.2039287480511</v>
      </c>
      <c r="BU11" s="36">
        <f t="shared" si="53"/>
        <v>-2379.1071545544983</v>
      </c>
      <c r="BV11" s="36">
        <f t="shared" si="53"/>
        <v>624.76381318745189</v>
      </c>
      <c r="BW11" s="36">
        <f t="shared" si="53"/>
        <v>-10523.895218405069</v>
      </c>
      <c r="BX11" s="36">
        <f t="shared" si="53"/>
        <v>-5943.4804718613013</v>
      </c>
      <c r="BY11" s="36">
        <f t="shared" si="53"/>
        <v>-588.41134743732255</v>
      </c>
      <c r="BZ11" s="36">
        <f t="shared" si="53"/>
        <v>-6761.0995194803472</v>
      </c>
      <c r="CA11" s="36">
        <f t="shared" si="53"/>
        <v>-1840.024250663133</v>
      </c>
      <c r="CB11" s="36">
        <f t="shared" si="53"/>
        <v>252.23381385299581</v>
      </c>
      <c r="CC11" s="36">
        <f t="shared" si="53"/>
        <v>2676.1047815949278</v>
      </c>
      <c r="CD11" s="36">
        <f t="shared" si="53"/>
        <v>4792.2338138529922</v>
      </c>
      <c r="CE11" s="36">
        <f t="shared" si="53"/>
        <v>-5621.0995194803327</v>
      </c>
      <c r="CF11" s="36">
        <f t="shared" si="53"/>
        <v>2901.9112332078257</v>
      </c>
      <c r="CG11" s="36">
        <f t="shared" si="53"/>
        <v>5118.9004805196637</v>
      </c>
      <c r="CH11" s="36">
        <f t="shared" si="53"/>
        <v>5979.3305880465487</v>
      </c>
      <c r="CI11" s="36">
        <f t="shared" si="53"/>
        <v>1091.5711111817509</v>
      </c>
      <c r="CJ11" s="36">
        <f t="shared" si="53"/>
        <v>2090.9831563112566</v>
      </c>
      <c r="CK11" s="36">
        <f t="shared" si="53"/>
        <v>233.50659505270232</v>
      </c>
      <c r="CL11" s="36">
        <f t="shared" si="53"/>
        <v>-6161.332114624689</v>
      </c>
      <c r="CM11" s="36">
        <f t="shared" si="53"/>
        <v>-4360.0417920440486</v>
      </c>
      <c r="CN11" s="36">
        <f t="shared" si="53"/>
        <v>-3941.3321146247035</v>
      </c>
      <c r="CO11" s="36">
        <f t="shared" si="53"/>
        <v>-5669.7192113988967</v>
      </c>
      <c r="CP11" s="36">
        <f t="shared" si="53"/>
        <v>-4372.9450178504994</v>
      </c>
      <c r="CQ11" s="36">
        <f t="shared" si="53"/>
        <v>-3707.9987812913678</v>
      </c>
      <c r="CR11" s="36">
        <f t="shared" si="53"/>
        <v>-8521.3321146246963</v>
      </c>
      <c r="CS11" s="36">
        <f t="shared" si="53"/>
        <v>-14334.665447958039</v>
      </c>
      <c r="CT11" s="36">
        <f t="shared" si="53"/>
        <v>-10063.267598495684</v>
      </c>
      <c r="CU11" s="36">
        <f t="shared" si="53"/>
        <v>8058.8771385540967</v>
      </c>
      <c r="CV11" s="36">
        <f t="shared" si="53"/>
        <v>15328.764314781649</v>
      </c>
      <c r="CW11" s="36">
        <f t="shared" si="53"/>
        <v>9594.3610095218319</v>
      </c>
      <c r="CX11" s="36">
        <f t="shared" si="53"/>
        <v>14823.608321349791</v>
      </c>
      <c r="CY11" s="36">
        <f t="shared" si="53"/>
        <v>11407.26423532829</v>
      </c>
      <c r="CZ11" s="36">
        <f t="shared" si="53"/>
        <v>23343.608321349799</v>
      </c>
      <c r="DA11" s="36">
        <f t="shared" si="53"/>
        <v>14968.554557908927</v>
      </c>
      <c r="DB11" s="36">
        <f t="shared" si="53"/>
        <v>29904.038428876669</v>
      </c>
      <c r="DC11" s="36">
        <f t="shared" si="53"/>
        <v>16943.60832134978</v>
      </c>
      <c r="DD11" s="36">
        <f t="shared" si="53"/>
        <v>19220.167461134733</v>
      </c>
      <c r="DE11" s="36">
        <f t="shared" si="53"/>
        <v>17470.274988016456</v>
      </c>
      <c r="DF11" s="36">
        <f t="shared" si="53"/>
        <v>12271.780364360537</v>
      </c>
      <c r="DG11" s="36">
        <f t="shared" si="53"/>
        <v>1989.2209195238829</v>
      </c>
      <c r="DH11" s="36">
        <f t="shared" si="53"/>
        <v>-2583.9794618522355</v>
      </c>
      <c r="DI11" s="36">
        <f t="shared" si="53"/>
        <v>2911.8015646851782</v>
      </c>
      <c r="DJ11" s="36">
        <f t="shared" si="53"/>
        <v>11862.769306620648</v>
      </c>
      <c r="DK11" s="36">
        <f t="shared" si="53"/>
        <v>13505.349951781958</v>
      </c>
      <c r="DL11" s="36">
        <f t="shared" si="53"/>
        <v>18016.102639953995</v>
      </c>
      <c r="DM11" s="36">
        <f t="shared" si="53"/>
        <v>21169.866080814234</v>
      </c>
      <c r="DN11" s="36">
        <f t="shared" si="53"/>
        <v>23692.446725975515</v>
      </c>
      <c r="DO11" s="36">
        <f t="shared" si="53"/>
        <v>23982.769306620663</v>
      </c>
      <c r="DP11" s="36">
        <f t="shared" si="53"/>
        <v>23685.995113072269</v>
      </c>
      <c r="DQ11" s="36">
        <f t="shared" si="53"/>
        <v>13769.43597328732</v>
      </c>
      <c r="DR11" s="36">
        <f t="shared" si="53"/>
        <v>25156.962855007765</v>
      </c>
      <c r="DS11" s="36">
        <f t="shared" si="53"/>
        <v>2291.4811691639152</v>
      </c>
      <c r="DT11" s="36">
        <f t="shared" si="53"/>
        <v>1436.9443822578542</v>
      </c>
      <c r="DU11" s="36">
        <f t="shared" si="53"/>
        <v>3110.8360078736114</v>
      </c>
      <c r="DV11" s="36">
        <f t="shared" si="53"/>
        <v>7450.8360078735968</v>
      </c>
      <c r="DW11" s="36">
        <f t="shared" si="53"/>
        <v>2065.6747175510027</v>
      </c>
      <c r="DX11" s="36">
        <f t="shared" ref="DX11:ED11" si="54">DX9-AVERAGE(BP9,CB9,CN9,CZ9,DL9)</f>
        <v>2497.5026745402793</v>
      </c>
      <c r="DY11" s="36">
        <f t="shared" si="54"/>
        <v>6672.1263304542554</v>
      </c>
      <c r="DZ11" s="129">
        <f t="shared" si="54"/>
        <v>6181.8037498090853</v>
      </c>
      <c r="EA11" s="129">
        <f t="shared" si="54"/>
        <v>8064.1693412069326</v>
      </c>
      <c r="EB11" s="129">
        <f t="shared" si="54"/>
        <v>10452.771491744563</v>
      </c>
      <c r="EC11" s="129">
        <f t="shared" si="54"/>
        <v>11790.836007873586</v>
      </c>
      <c r="ED11" s="129">
        <f t="shared" si="54"/>
        <v>16407.610201422009</v>
      </c>
      <c r="EE11" s="129">
        <f>EE9-AVERAGE(BW9,CI9,CU9,DG9,DS9)</f>
        <v>9588.7428767502861</v>
      </c>
      <c r="EF11" s="129">
        <f>EF9-AVERAGE(BX9,CJ9,CV9,DH9,DT9)</f>
        <v>9756.6039922754426</v>
      </c>
      <c r="EG11" s="129">
        <f>EG9-AVERAGE(BY9,CK9,CW9,DI9,DU9)</f>
        <v>8511.3235219115595</v>
      </c>
      <c r="EH11" s="129">
        <f t="shared" ref="EH11:FM11" si="55">EH9-AVERAGE(BZ9,CL9,CX9,DJ9,DV9)</f>
        <v>10312.613844492222</v>
      </c>
      <c r="EI11" s="129">
        <f t="shared" si="55"/>
        <v>8588.7428767502861</v>
      </c>
      <c r="EJ11" s="129">
        <f t="shared" si="55"/>
        <v>4212.613844492218</v>
      </c>
      <c r="EK11" s="129">
        <f t="shared" si="55"/>
        <v>8285.5170702986652</v>
      </c>
      <c r="EL11" s="129">
        <f t="shared" si="55"/>
        <v>-1908.031316798093</v>
      </c>
      <c r="EM11" s="157">
        <f t="shared" si="55"/>
        <v>5812.6138444922071</v>
      </c>
      <c r="EN11" s="157">
        <f t="shared" si="55"/>
        <v>3743.581586427681</v>
      </c>
      <c r="EO11" s="157">
        <f t="shared" si="55"/>
        <v>4980.2805111588968</v>
      </c>
      <c r="EP11" s="176">
        <f t="shared" si="55"/>
        <v>197.19448965349875</v>
      </c>
      <c r="EQ11" s="176">
        <f t="shared" si="55"/>
        <v>8149.5894512510567</v>
      </c>
      <c r="ER11" s="186">
        <f t="shared" si="55"/>
        <v>12066.503959434762</v>
      </c>
      <c r="ES11" s="186">
        <f t="shared" si="55"/>
        <v>6403.2023544768526</v>
      </c>
      <c r="ET11" s="186">
        <f t="shared" si="55"/>
        <v>3059.6862254445841</v>
      </c>
      <c r="EU11" s="186">
        <f t="shared" si="55"/>
        <v>4308.4281609284917</v>
      </c>
      <c r="EV11" s="186">
        <f t="shared" si="55"/>
        <v>-539.64710788874072</v>
      </c>
      <c r="EW11" s="198">
        <f t="shared" si="55"/>
        <v>-305.02345197475006</v>
      </c>
      <c r="EX11" s="198">
        <f t="shared" si="55"/>
        <v>-3317.9266777811863</v>
      </c>
      <c r="EY11" s="198">
        <f t="shared" si="55"/>
        <v>-866.31377455539769</v>
      </c>
      <c r="EZ11" s="198">
        <f t="shared" si="55"/>
        <v>-7846.958935845716</v>
      </c>
      <c r="FA11" s="211">
        <f t="shared" si="55"/>
        <v>-6406.5137745553948</v>
      </c>
      <c r="FB11" s="211">
        <f t="shared" si="55"/>
        <v>-7111.8750648780115</v>
      </c>
      <c r="FC11" s="221">
        <f t="shared" si="55"/>
        <v>-7988.0591250552534</v>
      </c>
      <c r="FD11" s="221">
        <f t="shared" si="55"/>
        <v>-6510.2041433294871</v>
      </c>
      <c r="FE11" s="233">
        <f t="shared" si="55"/>
        <v>-3349.7494476358843</v>
      </c>
      <c r="FF11" s="233">
        <f t="shared" si="55"/>
        <v>668.11506849312718</v>
      </c>
      <c r="FG11" s="233">
        <f t="shared" si="55"/>
        <v>82.108616880250338</v>
      </c>
      <c r="FH11" s="233">
        <f t="shared" si="55"/>
        <v>-8384.0182648401751</v>
      </c>
      <c r="FI11" s="233">
        <f t="shared" si="55"/>
        <v>-2226.1688024745745</v>
      </c>
      <c r="FJ11" s="233">
        <f t="shared" si="55"/>
        <v>-2781.0075121520058</v>
      </c>
      <c r="FK11" s="36">
        <f t="shared" si="55"/>
        <v>142.64840182650369</v>
      </c>
      <c r="FL11" s="36">
        <f t="shared" si="55"/>
        <v>-8968.1042863455514</v>
      </c>
      <c r="FM11" s="36">
        <f t="shared" si="55"/>
        <v>-6504.2182648401867</v>
      </c>
      <c r="FN11" s="36">
        <f t="shared" ref="FN11:GG11" si="56">FN9-AVERAGE(DF9,DR9,ED9,EP9,FB9)</f>
        <v>-5600.7623508616743</v>
      </c>
      <c r="FO11" s="36">
        <f t="shared" ref="FO11:FZ11" si="57">FO9-AVERAGE(DG9,DS9,EE9,EQ9,FC9)</f>
        <v>-15034.958469839235</v>
      </c>
      <c r="FP11" s="36">
        <f t="shared" si="56"/>
        <v>-18404.108096408447</v>
      </c>
      <c r="FQ11" s="36">
        <f t="shared" si="56"/>
        <v>-9822.4552440327825</v>
      </c>
      <c r="FR11" s="36">
        <f t="shared" si="56"/>
        <v>-7033.4079322047764</v>
      </c>
      <c r="FS11" s="36">
        <f t="shared" si="56"/>
        <v>-6403.5004053231205</v>
      </c>
      <c r="FT11" s="36">
        <f t="shared" si="56"/>
        <v>-3918.8745988715018</v>
      </c>
      <c r="FU11" s="36">
        <f t="shared" si="56"/>
        <v>-4640.8100827424787</v>
      </c>
      <c r="FV11" s="36">
        <f t="shared" si="56"/>
        <v>-9466.6165343553876</v>
      </c>
      <c r="FW11" s="36">
        <f t="shared" si="56"/>
        <v>-6932.2079322048303</v>
      </c>
      <c r="FX11" s="36">
        <f t="shared" si="56"/>
        <v>-1821.4552440327461</v>
      </c>
      <c r="FY11" s="257">
        <f t="shared" si="56"/>
        <v>-5538.8773227317433</v>
      </c>
      <c r="FZ11" s="281">
        <f t="shared" si="57"/>
        <v>-8355.2063549898739</v>
      </c>
      <c r="GA11" s="37">
        <f t="shared" si="56"/>
        <v>-6465.0538913505443</v>
      </c>
      <c r="GB11" s="37">
        <f t="shared" si="56"/>
        <v>-2583.1976602711002</v>
      </c>
      <c r="GC11" s="37">
        <f t="shared" si="56"/>
        <v>-6066.2377735848277</v>
      </c>
      <c r="GD11" s="37">
        <f t="shared" si="56"/>
        <v>-5509.4570479068716</v>
      </c>
      <c r="GE11" s="37">
        <f t="shared" si="56"/>
        <v>-1693.4629410627713</v>
      </c>
      <c r="GF11" s="37">
        <f t="shared" si="56"/>
        <v>-4449.4722708181471</v>
      </c>
      <c r="GG11" s="37">
        <f t="shared" si="56"/>
        <v>-7515.7261559065737</v>
      </c>
      <c r="GH11" s="37">
        <f t="shared" ref="GH11:GL11" si="58">GH9-AVERAGE(DZ9,EL9,EX9,FJ9,FV9)</f>
        <v>-6781.1719688732046</v>
      </c>
      <c r="GI11" s="37">
        <f t="shared" si="58"/>
        <v>-8499.0489382758024</v>
      </c>
      <c r="GJ11" s="37">
        <f t="shared" si="58"/>
        <v>-6248.8544831749023</v>
      </c>
      <c r="GK11" s="37">
        <f t="shared" si="58"/>
        <v>-3167.5981931174319</v>
      </c>
      <c r="GL11" s="37">
        <f t="shared" si="58"/>
        <v>-13154.141576049726</v>
      </c>
    </row>
    <row r="12" spans="1:194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59">DG9-DG52</f>
        <v>0</v>
      </c>
      <c r="DH12" s="38">
        <f t="shared" si="59"/>
        <v>0</v>
      </c>
      <c r="DI12" s="38">
        <f t="shared" si="59"/>
        <v>0</v>
      </c>
      <c r="DJ12" s="38">
        <f t="shared" si="59"/>
        <v>0</v>
      </c>
      <c r="DK12" s="38">
        <f t="shared" si="59"/>
        <v>0</v>
      </c>
      <c r="DL12" s="38">
        <f t="shared" si="59"/>
        <v>0</v>
      </c>
      <c r="DM12" s="38">
        <f t="shared" si="59"/>
        <v>0</v>
      </c>
      <c r="DN12" s="38">
        <f t="shared" si="59"/>
        <v>0</v>
      </c>
      <c r="DO12" s="38">
        <f t="shared" si="59"/>
        <v>0</v>
      </c>
      <c r="DP12" s="38">
        <f t="shared" si="59"/>
        <v>0</v>
      </c>
      <c r="DQ12" s="38">
        <f t="shared" si="59"/>
        <v>0</v>
      </c>
      <c r="DR12" s="38">
        <f t="shared" si="59"/>
        <v>0</v>
      </c>
      <c r="DS12" s="38">
        <f t="shared" si="59"/>
        <v>0</v>
      </c>
      <c r="DT12" s="38">
        <f t="shared" si="59"/>
        <v>0</v>
      </c>
      <c r="DU12" s="38">
        <f t="shared" si="59"/>
        <v>0</v>
      </c>
      <c r="DV12" s="38">
        <f t="shared" si="59"/>
        <v>0</v>
      </c>
      <c r="DW12" s="38">
        <f t="shared" si="59"/>
        <v>0</v>
      </c>
      <c r="DX12" s="38">
        <f t="shared" si="59"/>
        <v>0</v>
      </c>
      <c r="DY12" s="38">
        <f t="shared" si="59"/>
        <v>0</v>
      </c>
      <c r="DZ12" s="130">
        <f t="shared" si="59"/>
        <v>0</v>
      </c>
      <c r="EA12" s="130">
        <f t="shared" si="59"/>
        <v>0</v>
      </c>
      <c r="EB12" s="130">
        <f t="shared" si="59"/>
        <v>0</v>
      </c>
      <c r="EC12" s="130">
        <f t="shared" si="59"/>
        <v>0</v>
      </c>
      <c r="ED12" s="130">
        <f t="shared" si="59"/>
        <v>0</v>
      </c>
      <c r="EE12" s="130">
        <f t="shared" si="59"/>
        <v>0</v>
      </c>
      <c r="EF12" s="130">
        <f t="shared" si="59"/>
        <v>0</v>
      </c>
      <c r="EG12" s="130">
        <f t="shared" si="59"/>
        <v>0</v>
      </c>
      <c r="EH12" s="130">
        <f t="shared" si="59"/>
        <v>0</v>
      </c>
      <c r="EI12" s="130">
        <f t="shared" si="59"/>
        <v>0</v>
      </c>
      <c r="EJ12" s="130">
        <f t="shared" si="59"/>
        <v>0</v>
      </c>
      <c r="EK12" s="130">
        <f t="shared" si="59"/>
        <v>0</v>
      </c>
      <c r="EL12" s="130">
        <f t="shared" si="59"/>
        <v>0</v>
      </c>
      <c r="EM12" s="158">
        <f t="shared" si="59"/>
        <v>0</v>
      </c>
      <c r="EN12" s="158">
        <f t="shared" si="59"/>
        <v>0</v>
      </c>
      <c r="EO12" s="158">
        <f t="shared" ref="EO12:FF12" si="60">EO9-EO52</f>
        <v>0</v>
      </c>
      <c r="EP12" s="177">
        <f t="shared" si="60"/>
        <v>0</v>
      </c>
      <c r="EQ12" s="177">
        <f t="shared" si="60"/>
        <v>0</v>
      </c>
      <c r="ER12" s="187">
        <f t="shared" si="60"/>
        <v>0</v>
      </c>
      <c r="ES12" s="187">
        <f t="shared" si="60"/>
        <v>0</v>
      </c>
      <c r="ET12" s="187">
        <f t="shared" si="60"/>
        <v>0</v>
      </c>
      <c r="EU12" s="187">
        <f t="shared" si="60"/>
        <v>0</v>
      </c>
      <c r="EV12" s="187">
        <f t="shared" si="60"/>
        <v>0</v>
      </c>
      <c r="EW12" s="199">
        <f t="shared" si="60"/>
        <v>0</v>
      </c>
      <c r="EX12" s="199">
        <f t="shared" si="60"/>
        <v>0</v>
      </c>
      <c r="EY12" s="199">
        <f t="shared" si="60"/>
        <v>0</v>
      </c>
      <c r="EZ12" s="199">
        <f t="shared" si="60"/>
        <v>0</v>
      </c>
      <c r="FA12" s="212">
        <f t="shared" si="60"/>
        <v>0</v>
      </c>
      <c r="FB12" s="212">
        <f t="shared" si="60"/>
        <v>0</v>
      </c>
      <c r="FC12" s="222">
        <f t="shared" si="60"/>
        <v>0</v>
      </c>
      <c r="FD12" s="222">
        <f t="shared" si="60"/>
        <v>0</v>
      </c>
      <c r="FE12" s="234">
        <f t="shared" si="60"/>
        <v>0</v>
      </c>
      <c r="FF12" s="234">
        <f t="shared" si="60"/>
        <v>0</v>
      </c>
      <c r="FG12" s="234">
        <f t="shared" ref="FG12:FH12" si="61">FG9-FG52</f>
        <v>0</v>
      </c>
      <c r="FH12" s="234">
        <f t="shared" si="61"/>
        <v>0</v>
      </c>
      <c r="FI12" s="234">
        <f t="shared" ref="FI12:FJ12" si="62">FI9-FI52</f>
        <v>0</v>
      </c>
      <c r="FJ12" s="234">
        <f t="shared" si="62"/>
        <v>0</v>
      </c>
      <c r="FK12" s="38">
        <f t="shared" ref="FK12" si="63">FK9-FK52</f>
        <v>0</v>
      </c>
      <c r="FL12" s="38">
        <f t="shared" ref="FL12:GB12" si="64">FL9-FL52</f>
        <v>0</v>
      </c>
      <c r="FM12" s="38">
        <f t="shared" si="64"/>
        <v>0</v>
      </c>
      <c r="FN12" s="38">
        <f t="shared" si="64"/>
        <v>0</v>
      </c>
      <c r="FO12" s="38">
        <f t="shared" si="64"/>
        <v>-1912.8932308343938</v>
      </c>
      <c r="FP12" s="38">
        <f t="shared" si="64"/>
        <v>-1912.8932308343938</v>
      </c>
      <c r="FQ12" s="38">
        <f t="shared" si="64"/>
        <v>-1912.8932308343938</v>
      </c>
      <c r="FR12" s="38">
        <f t="shared" si="64"/>
        <v>-1912.8932308343938</v>
      </c>
      <c r="FS12" s="38">
        <f t="shared" si="64"/>
        <v>-1912.8932308343938</v>
      </c>
      <c r="FT12" s="38">
        <f t="shared" si="64"/>
        <v>-1912.8932308343938</v>
      </c>
      <c r="FU12" s="38">
        <f t="shared" si="64"/>
        <v>-1912.8932308343938</v>
      </c>
      <c r="FV12" s="38">
        <f t="shared" si="64"/>
        <v>-1912.8932308343938</v>
      </c>
      <c r="FW12" s="38">
        <f t="shared" si="64"/>
        <v>-1912.8932308343938</v>
      </c>
      <c r="FX12" s="38">
        <f t="shared" si="64"/>
        <v>7964.0193490411621</v>
      </c>
      <c r="FY12" s="258">
        <f t="shared" si="64"/>
        <v>4277.4424316324876</v>
      </c>
      <c r="FZ12" s="312">
        <f t="shared" si="64"/>
        <v>3629.4424316324294</v>
      </c>
      <c r="GA12" s="312">
        <f t="shared" si="64"/>
        <v>3474.3479187704506</v>
      </c>
      <c r="GB12" s="312">
        <f t="shared" si="64"/>
        <v>3537.5712420746859</v>
      </c>
      <c r="GC12" s="312">
        <f t="shared" ref="GC12:GD12" si="65">GC9-GC52</f>
        <v>-4861.4965232551913</v>
      </c>
      <c r="GD12" s="312">
        <f t="shared" si="65"/>
        <v>-4892.6484665311</v>
      </c>
      <c r="GE12" s="312">
        <f t="shared" ref="GE12:GK12" si="66">GE9-GE52</f>
        <v>1175.881361071195</v>
      </c>
      <c r="GF12" s="312">
        <f t="shared" si="66"/>
        <v>1101.0451412631082</v>
      </c>
      <c r="GG12" s="312">
        <f t="shared" si="66"/>
        <v>1059.9020927061792</v>
      </c>
      <c r="GH12" s="312">
        <f t="shared" si="66"/>
        <v>-3871.7431395871681</v>
      </c>
      <c r="GI12" s="312">
        <f t="shared" si="66"/>
        <v>-3865.7175103700138</v>
      </c>
      <c r="GJ12" s="312">
        <f t="shared" si="66"/>
        <v>-3777.4081457009597</v>
      </c>
      <c r="GK12" s="312">
        <f t="shared" si="66"/>
        <v>-3695.511045838648</v>
      </c>
      <c r="GL12" s="312">
        <f t="shared" ref="GL12" si="67">GL9-GL52</f>
        <v>27964.267546235555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98"/>
      <c r="FZ13" s="280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</row>
    <row r="14" spans="1:194" x14ac:dyDescent="0.2">
      <c r="A14" s="14" t="s">
        <v>43</v>
      </c>
      <c r="B14" s="12" t="s">
        <v>11</v>
      </c>
      <c r="C14" s="36">
        <f t="shared" ref="C14:AH14" si="68">(C20-C9)</f>
        <v>11238.574374513395</v>
      </c>
      <c r="D14" s="36">
        <f t="shared" si="68"/>
        <v>9841.1089367253808</v>
      </c>
      <c r="E14" s="36">
        <f t="shared" si="68"/>
        <v>10174.058245481134</v>
      </c>
      <c r="F14" s="36">
        <f t="shared" si="68"/>
        <v>6648.2517938682286</v>
      </c>
      <c r="G14" s="36">
        <f t="shared" si="68"/>
        <v>4303.090503545649</v>
      </c>
      <c r="H14" s="36">
        <f t="shared" si="68"/>
        <v>5681.5851272015643</v>
      </c>
      <c r="I14" s="36">
        <f t="shared" si="68"/>
        <v>4174.0582454811338</v>
      </c>
      <c r="J14" s="36">
        <f t="shared" si="68"/>
        <v>5077.2840519327474</v>
      </c>
      <c r="K14" s="36">
        <f t="shared" si="68"/>
        <v>4848.2517938682322</v>
      </c>
      <c r="L14" s="36">
        <f t="shared" si="68"/>
        <v>4432.1227616101642</v>
      </c>
      <c r="M14" s="36">
        <f t="shared" si="68"/>
        <v>8148.2517938682322</v>
      </c>
      <c r="N14" s="36">
        <f t="shared" si="68"/>
        <v>13496.638890642425</v>
      </c>
      <c r="O14" s="36">
        <f t="shared" si="68"/>
        <v>6404.6340298381874</v>
      </c>
      <c r="P14" s="36">
        <f t="shared" si="68"/>
        <v>10092.422048271361</v>
      </c>
      <c r="Q14" s="36">
        <f t="shared" si="68"/>
        <v>8114.311449193021</v>
      </c>
      <c r="R14" s="36">
        <f t="shared" si="68"/>
        <v>3918.6125244618415</v>
      </c>
      <c r="S14" s="36">
        <f t="shared" si="68"/>
        <v>4469.1501588704414</v>
      </c>
      <c r="T14" s="36">
        <f t="shared" si="68"/>
        <v>4718.6125244618452</v>
      </c>
      <c r="U14" s="36">
        <f t="shared" si="68"/>
        <v>5501.4082233865702</v>
      </c>
      <c r="V14" s="36">
        <f t="shared" si="68"/>
        <v>5953.021126612377</v>
      </c>
      <c r="W14" s="36">
        <f t="shared" si="68"/>
        <v>5618.6125244618452</v>
      </c>
      <c r="X14" s="36">
        <f t="shared" si="68"/>
        <v>5340.1179008059298</v>
      </c>
      <c r="Y14" s="36">
        <f t="shared" si="68"/>
        <v>6485.2791911285058</v>
      </c>
      <c r="Z14" s="36">
        <f t="shared" si="68"/>
        <v>7759.4727395156078</v>
      </c>
      <c r="AA14" s="36">
        <f t="shared" si="68"/>
        <v>7510.9200387180899</v>
      </c>
      <c r="AB14" s="36">
        <f t="shared" si="68"/>
        <v>2676.8186562296105</v>
      </c>
      <c r="AC14" s="36">
        <f t="shared" si="68"/>
        <v>4188.339393556802</v>
      </c>
      <c r="AD14" s="36">
        <f t="shared" si="68"/>
        <v>4295.8662752772325</v>
      </c>
      <c r="AE14" s="36">
        <f t="shared" si="68"/>
        <v>3930.2748774277679</v>
      </c>
      <c r="AF14" s="36">
        <f t="shared" si="68"/>
        <v>3529.1996086105682</v>
      </c>
      <c r="AG14" s="36">
        <f t="shared" si="68"/>
        <v>4543.1781032342224</v>
      </c>
      <c r="AH14" s="36">
        <f t="shared" si="68"/>
        <v>3381.8877806535784</v>
      </c>
      <c r="AI14" s="36">
        <f t="shared" ref="AI14:BN14" si="69">(AI20-AI9)</f>
        <v>2529.1996086105682</v>
      </c>
      <c r="AJ14" s="36">
        <f t="shared" si="69"/>
        <v>4059.3071354922868</v>
      </c>
      <c r="AK14" s="36">
        <f t="shared" si="69"/>
        <v>4129.1996086105646</v>
      </c>
      <c r="AL14" s="36">
        <f t="shared" si="69"/>
        <v>4091.5652000084156</v>
      </c>
      <c r="AM14" s="36">
        <f t="shared" si="69"/>
        <v>1428.0623504822361</v>
      </c>
      <c r="AN14" s="36">
        <f t="shared" si="69"/>
        <v>-913.42819456782308</v>
      </c>
      <c r="AO14" s="36">
        <f t="shared" si="69"/>
        <v>-2862.2602301629304</v>
      </c>
      <c r="AP14" s="36">
        <f t="shared" si="69"/>
        <v>279.67525370804287</v>
      </c>
      <c r="AQ14" s="36">
        <f t="shared" si="69"/>
        <v>-2539.6795850016351</v>
      </c>
      <c r="AR14" s="36">
        <f t="shared" si="69"/>
        <v>-1853.6580796252892</v>
      </c>
      <c r="AS14" s="36">
        <f t="shared" si="69"/>
        <v>-1152.5828108080859</v>
      </c>
      <c r="AT14" s="36">
        <f t="shared" si="69"/>
        <v>-2184.8408753242147</v>
      </c>
      <c r="AU14" s="36">
        <f t="shared" si="69"/>
        <v>-453.65807962528925</v>
      </c>
      <c r="AV14" s="36">
        <f t="shared" si="69"/>
        <v>-894.51829467905918</v>
      </c>
      <c r="AW14" s="36">
        <f t="shared" si="69"/>
        <v>-2253.6580796252892</v>
      </c>
      <c r="AX14" s="36">
        <f t="shared" si="69"/>
        <v>331.28815693384968</v>
      </c>
      <c r="AY14" s="36">
        <f t="shared" si="69"/>
        <v>2124.844391136925</v>
      </c>
      <c r="AZ14" s="36">
        <f t="shared" si="69"/>
        <v>-1468.473581213304</v>
      </c>
      <c r="BA14" s="36">
        <f t="shared" si="69"/>
        <v>-326.76851208888183</v>
      </c>
      <c r="BB14" s="36">
        <f t="shared" si="69"/>
        <v>1095.8121330724061</v>
      </c>
      <c r="BC14" s="36">
        <f t="shared" si="69"/>
        <v>-2423.5427056372682</v>
      </c>
      <c r="BD14" s="36">
        <f t="shared" si="69"/>
        <v>-404.18786692759386</v>
      </c>
      <c r="BE14" s="36">
        <f t="shared" si="69"/>
        <v>60.328262104667374</v>
      </c>
      <c r="BF14" s="36">
        <f t="shared" si="69"/>
        <v>-133.22012499210541</v>
      </c>
      <c r="BG14" s="36">
        <f t="shared" si="69"/>
        <v>362.47879973907402</v>
      </c>
      <c r="BH14" s="36">
        <f t="shared" si="69"/>
        <v>-1100.9620604759766</v>
      </c>
      <c r="BI14" s="36">
        <f t="shared" si="69"/>
        <v>62.478799739077658</v>
      </c>
      <c r="BJ14" s="36">
        <f t="shared" si="69"/>
        <v>3544.1992298466066</v>
      </c>
      <c r="BK14" s="36">
        <f t="shared" si="69"/>
        <v>2909.669907202835</v>
      </c>
      <c r="BL14" s="36">
        <f t="shared" si="69"/>
        <v>347.45792563601208</v>
      </c>
      <c r="BM14" s="36">
        <f t="shared" si="69"/>
        <v>5232.250552364123</v>
      </c>
      <c r="BN14" s="36">
        <f t="shared" si="69"/>
        <v>1423.6484018264855</v>
      </c>
      <c r="BO14" s="36">
        <f t="shared" ref="BO14:CT14" si="70">(BO20-BO9)</f>
        <v>1812.895713654445</v>
      </c>
      <c r="BP14" s="36">
        <f t="shared" si="70"/>
        <v>3790.3150684931534</v>
      </c>
      <c r="BQ14" s="36">
        <f t="shared" si="70"/>
        <v>2716.1215201060531</v>
      </c>
      <c r="BR14" s="36">
        <f t="shared" si="70"/>
        <v>2038.7021652673466</v>
      </c>
      <c r="BS14" s="36">
        <f t="shared" si="70"/>
        <v>2856.9817351598213</v>
      </c>
      <c r="BT14" s="36">
        <f t="shared" si="70"/>
        <v>393.54087494476698</v>
      </c>
      <c r="BU14" s="36">
        <f t="shared" si="70"/>
        <v>3356.9817351598213</v>
      </c>
      <c r="BV14" s="36">
        <f t="shared" si="70"/>
        <v>2425.7989394608958</v>
      </c>
      <c r="BW14" s="36">
        <f t="shared" si="70"/>
        <v>2395.1132083412231</v>
      </c>
      <c r="BX14" s="36">
        <f t="shared" si="70"/>
        <v>3417.0026092628796</v>
      </c>
      <c r="BY14" s="36">
        <f t="shared" si="70"/>
        <v>2685.4357889863822</v>
      </c>
      <c r="BZ14" s="36">
        <f t="shared" si="70"/>
        <v>2557.4787997390722</v>
      </c>
      <c r="CA14" s="36">
        <f t="shared" si="70"/>
        <v>2362.8551438250943</v>
      </c>
      <c r="CB14" s="36">
        <f t="shared" si="70"/>
        <v>3224.1454664057346</v>
      </c>
      <c r="CC14" s="36">
        <f t="shared" si="70"/>
        <v>2330.5970793089618</v>
      </c>
      <c r="CD14" s="36">
        <f t="shared" si="70"/>
        <v>3266.0809502767042</v>
      </c>
      <c r="CE14" s="36">
        <f t="shared" si="70"/>
        <v>1957.4787997390667</v>
      </c>
      <c r="CF14" s="36">
        <f t="shared" si="70"/>
        <v>1104.7906276960603</v>
      </c>
      <c r="CG14" s="36">
        <f t="shared" si="70"/>
        <v>3557.478799739074</v>
      </c>
      <c r="CH14" s="36">
        <f t="shared" si="70"/>
        <v>1943.5003051154126</v>
      </c>
      <c r="CI14" s="36">
        <f t="shared" si="70"/>
        <v>2792.047177156328</v>
      </c>
      <c r="CJ14" s="36">
        <f t="shared" si="70"/>
        <v>1813.1817711496515</v>
      </c>
      <c r="CK14" s="36">
        <f t="shared" si="70"/>
        <v>1501.7245965111615</v>
      </c>
      <c r="CL14" s="36">
        <f t="shared" si="70"/>
        <v>2285.5955642531026</v>
      </c>
      <c r="CM14" s="36">
        <f t="shared" si="70"/>
        <v>2501.7245965111651</v>
      </c>
      <c r="CN14" s="36">
        <f t="shared" si="70"/>
        <v>1585.5955642531026</v>
      </c>
      <c r="CO14" s="36">
        <f t="shared" si="70"/>
        <v>1533.9826610272939</v>
      </c>
      <c r="CP14" s="36">
        <f t="shared" si="70"/>
        <v>2372.69233844665</v>
      </c>
      <c r="CQ14" s="36">
        <f t="shared" si="70"/>
        <v>1185.5955642531007</v>
      </c>
      <c r="CR14" s="36">
        <f t="shared" si="70"/>
        <v>1404.9504029627751</v>
      </c>
      <c r="CS14" s="36">
        <f t="shared" si="70"/>
        <v>2985.5955642531007</v>
      </c>
      <c r="CT14" s="36">
        <f t="shared" si="70"/>
        <v>1630.7568545756767</v>
      </c>
      <c r="CU14" s="36">
        <f t="shared" ref="CU14:ED14" si="71">(CU20-CU9)</f>
        <v>-12106.518789530568</v>
      </c>
      <c r="CV14" s="36">
        <f t="shared" si="71"/>
        <v>-13277.025701972962</v>
      </c>
      <c r="CW14" s="36">
        <f t="shared" si="71"/>
        <v>-13429.099434691856</v>
      </c>
      <c r="CX14" s="36">
        <f t="shared" si="71"/>
        <v>-20381.787606734866</v>
      </c>
      <c r="CY14" s="36">
        <f t="shared" si="71"/>
        <v>-12622.647821788636</v>
      </c>
      <c r="CZ14" s="36">
        <f t="shared" si="71"/>
        <v>-12615.120940068202</v>
      </c>
      <c r="DA14" s="36">
        <f t="shared" si="71"/>
        <v>-12461.357499207988</v>
      </c>
      <c r="DB14" s="36">
        <f t="shared" si="71"/>
        <v>-12171.034918562829</v>
      </c>
      <c r="DC14" s="36">
        <f t="shared" si="71"/>
        <v>-12648.454273401538</v>
      </c>
      <c r="DD14" s="36">
        <f t="shared" si="71"/>
        <v>-13300.067176627341</v>
      </c>
      <c r="DE14" s="36">
        <f t="shared" si="71"/>
        <v>-14315.120940068206</v>
      </c>
      <c r="DF14" s="36">
        <f t="shared" si="71"/>
        <v>-12525.873628240242</v>
      </c>
      <c r="DG14" s="36">
        <f t="shared" si="71"/>
        <v>-1106.0221694898719</v>
      </c>
      <c r="DH14" s="36">
        <f t="shared" si="71"/>
        <v>2588.2210291919364</v>
      </c>
      <c r="DI14" s="36">
        <f t="shared" si="71"/>
        <v>-2573.9584420828942</v>
      </c>
      <c r="DJ14" s="36">
        <f t="shared" si="71"/>
        <v>-11790.585547081428</v>
      </c>
      <c r="DK14" s="36">
        <f t="shared" si="71"/>
        <v>-13872.876165268452</v>
      </c>
      <c r="DL14" s="36">
        <f t="shared" si="71"/>
        <v>-19046.382795550915</v>
      </c>
      <c r="DM14" s="36">
        <f t="shared" si="71"/>
        <v>-21290.334351752972</v>
      </c>
      <c r="DN14" s="36">
        <f t="shared" si="71"/>
        <v>-25385.05775138221</v>
      </c>
      <c r="DO14" s="36">
        <f t="shared" si="71"/>
        <v>-22859.776615837913</v>
      </c>
      <c r="DP14" s="36">
        <f t="shared" si="71"/>
        <v>-23704.656769789643</v>
      </c>
      <c r="DQ14" s="36">
        <f t="shared" si="71"/>
        <v>-13504.797405646761</v>
      </c>
      <c r="DR14" s="36">
        <f t="shared" si="71"/>
        <v>-25484.944430092211</v>
      </c>
      <c r="DS14" s="36">
        <f t="shared" si="71"/>
        <v>-243.5979236276944</v>
      </c>
      <c r="DT14" s="36">
        <f t="shared" si="71"/>
        <v>-624.28111316099239</v>
      </c>
      <c r="DU14" s="36">
        <f t="shared" si="71"/>
        <v>-2437.0596315873699</v>
      </c>
      <c r="DV14" s="36">
        <f t="shared" si="71"/>
        <v>-9777.8384796737191</v>
      </c>
      <c r="DW14" s="36">
        <f t="shared" si="71"/>
        <v>-4265.2950954902299</v>
      </c>
      <c r="DX14" s="36">
        <f t="shared" si="71"/>
        <v>-6868.6487529943406</v>
      </c>
      <c r="DY14" s="36">
        <f t="shared" si="71"/>
        <v>-9734.4776973782609</v>
      </c>
      <c r="DZ14" s="129">
        <f t="shared" si="71"/>
        <v>-13212.132452736023</v>
      </c>
      <c r="EA14" s="129">
        <f t="shared" si="71"/>
        <v>-11811.586438516009</v>
      </c>
      <c r="EB14" s="129">
        <f t="shared" si="71"/>
        <v>-14633.836689964086</v>
      </c>
      <c r="EC14" s="129">
        <f t="shared" si="71"/>
        <v>-13463.640936633623</v>
      </c>
      <c r="ED14" s="129">
        <f t="shared" si="71"/>
        <v>-20835.008216077447</v>
      </c>
      <c r="EE14" s="129">
        <f t="shared" ref="EE14:FF14" si="72">(EE20-EE9)</f>
        <v>-7555.3964211973143</v>
      </c>
      <c r="EF14" s="129">
        <f t="shared" si="72"/>
        <v>-10252.02590025861</v>
      </c>
      <c r="EG14" s="129">
        <f t="shared" si="72"/>
        <v>-10297.245225931154</v>
      </c>
      <c r="EH14" s="129">
        <f t="shared" si="72"/>
        <v>-14947.701493372369</v>
      </c>
      <c r="EI14" s="129">
        <f t="shared" si="72"/>
        <v>-13093.222625317921</v>
      </c>
      <c r="EJ14" s="129">
        <f t="shared" si="72"/>
        <v>-11605.178433359641</v>
      </c>
      <c r="EK14" s="129">
        <f t="shared" si="72"/>
        <v>-16175.999609208244</v>
      </c>
      <c r="EL14" s="129">
        <f t="shared" si="72"/>
        <v>-8939.0097332003788</v>
      </c>
      <c r="EM14" s="157">
        <f t="shared" si="72"/>
        <v>-12109.339582335608</v>
      </c>
      <c r="EN14" s="157">
        <f t="shared" si="72"/>
        <v>-10884.599399560328</v>
      </c>
      <c r="EO14" s="157">
        <f t="shared" si="72"/>
        <v>-8914.7520003231475</v>
      </c>
      <c r="EP14" s="176">
        <f t="shared" si="72"/>
        <v>-8812.1827848550674</v>
      </c>
      <c r="EQ14" s="176">
        <f t="shared" si="72"/>
        <v>-11163.321126256549</v>
      </c>
      <c r="ER14" s="186">
        <f t="shared" si="72"/>
        <v>-17033.79916683842</v>
      </c>
      <c r="ES14" s="186">
        <f t="shared" si="72"/>
        <v>-11588.323468123341</v>
      </c>
      <c r="ET14" s="186">
        <f t="shared" si="72"/>
        <v>-12740.302637622604</v>
      </c>
      <c r="EU14" s="186">
        <f t="shared" si="72"/>
        <v>-13167.270489944727</v>
      </c>
      <c r="EV14" s="186">
        <f t="shared" si="72"/>
        <v>-10985.352336141481</v>
      </c>
      <c r="EW14" s="198">
        <f t="shared" si="72"/>
        <v>-7670.3412155864717</v>
      </c>
      <c r="EX14" s="198">
        <f t="shared" si="72"/>
        <v>-10533.524935036956</v>
      </c>
      <c r="EY14" s="198">
        <f t="shared" si="72"/>
        <v>-10182.152413458978</v>
      </c>
      <c r="EZ14" s="198">
        <f t="shared" si="72"/>
        <v>-4138.2795534763463</v>
      </c>
      <c r="FA14" s="211">
        <f t="shared" si="72"/>
        <v>-3068.9578775958544</v>
      </c>
      <c r="FB14" s="211">
        <f t="shared" si="72"/>
        <v>-4965.8583928639018</v>
      </c>
      <c r="FC14" s="221">
        <f t="shared" si="72"/>
        <v>2550.8243799102747</v>
      </c>
      <c r="FD14" s="221">
        <f t="shared" si="72"/>
        <v>-930.42262853167995</v>
      </c>
      <c r="FE14" s="233">
        <f t="shared" si="72"/>
        <v>-3181.4990777220555</v>
      </c>
      <c r="FF14" s="233">
        <f t="shared" si="72"/>
        <v>-13817.529382621575</v>
      </c>
      <c r="FG14" s="233">
        <f t="shared" ref="FG14:FH14" si="73">(FG20-FG9)</f>
        <v>-11235.693927025011</v>
      </c>
      <c r="FH14" s="233">
        <f t="shared" si="73"/>
        <v>-3270.4186934310783</v>
      </c>
      <c r="FI14" s="233">
        <f t="shared" ref="FI14:FJ14" si="74">(FI20-FI9)</f>
        <v>-10009.718616485057</v>
      </c>
      <c r="FJ14" s="233">
        <f t="shared" si="74"/>
        <v>-11469.384666662711</v>
      </c>
      <c r="FK14" s="36">
        <f t="shared" ref="FK14" si="75">(FK20-FK9)</f>
        <v>-11226.426906479232</v>
      </c>
      <c r="FL14" s="36">
        <f t="shared" ref="FL14:FN14" si="76">(FL20-FL9)</f>
        <v>-866.80758440752834</v>
      </c>
      <c r="FM14" s="36">
        <f t="shared" si="76"/>
        <v>235.0496016742909</v>
      </c>
      <c r="FN14" s="36">
        <f t="shared" si="76"/>
        <v>2737.7559134164403</v>
      </c>
      <c r="FO14" s="36">
        <f t="shared" ref="FO14:FP14" si="77">(FO20-FO9)</f>
        <v>18300.086944475057</v>
      </c>
      <c r="FP14" s="36">
        <f t="shared" si="77"/>
        <v>20259.802020030555</v>
      </c>
      <c r="FQ14" s="36">
        <f t="shared" ref="FQ14:FR14" si="78">(FQ20-FQ9)</f>
        <v>7104.3804414232291</v>
      </c>
      <c r="FR14" s="36">
        <f t="shared" si="78"/>
        <v>-1208.0677161383246</v>
      </c>
      <c r="FS14" s="36">
        <f t="shared" ref="FS14:FT14" si="79">(FS20-FS9)</f>
        <v>-5443.2772287278131</v>
      </c>
      <c r="FT14" s="36">
        <f t="shared" si="79"/>
        <v>-7588.1737058339495</v>
      </c>
      <c r="FU14" s="36">
        <f t="shared" ref="FU14:FV14" si="80">(FU20-FU9)</f>
        <v>-8265.4492315653042</v>
      </c>
      <c r="FV14" s="36">
        <f t="shared" si="80"/>
        <v>-6599.6679060561801</v>
      </c>
      <c r="FW14" s="36">
        <f t="shared" ref="FW14:FX14" si="81">(FW20-FW9)</f>
        <v>-9195.9636367669409</v>
      </c>
      <c r="FX14" s="36">
        <f t="shared" si="81"/>
        <v>-4097.0100771663347</v>
      </c>
      <c r="FY14" s="257">
        <f t="shared" ref="FY14:GA14" si="82">(FY20-FY9)</f>
        <v>4520.317322622439</v>
      </c>
      <c r="FZ14" s="281">
        <f t="shared" ref="FZ14" si="83">(FZ20-FZ9)</f>
        <v>2002.8373889100185</v>
      </c>
      <c r="GA14" s="37">
        <f t="shared" si="82"/>
        <v>12927.246812465506</v>
      </c>
      <c r="GB14" s="37">
        <f t="shared" ref="GB14" si="84">(GB20-GB9)</f>
        <v>5950.7426743096948</v>
      </c>
      <c r="GC14" s="37">
        <f t="shared" ref="GC14:GE14" si="85">(GC20-GC9)</f>
        <v>7168.281581415431</v>
      </c>
      <c r="GD14" s="37">
        <f t="shared" ref="GD14" si="86">(GD20-GD9)</f>
        <v>-2493.3579883429884</v>
      </c>
      <c r="GE14" s="37">
        <f t="shared" si="85"/>
        <v>-9464.5053492132283</v>
      </c>
      <c r="GF14" s="37">
        <f t="shared" ref="GF14" si="87">(GF20-GF9)</f>
        <v>-5735.9835922710045</v>
      </c>
      <c r="GG14" s="37">
        <f t="shared" ref="GG14:GH14" si="88">(GG20-GG9)</f>
        <v>-6142.8110462645927</v>
      </c>
      <c r="GH14" s="37">
        <f t="shared" si="88"/>
        <v>-5382.4141994342135</v>
      </c>
      <c r="GI14" s="37">
        <f t="shared" ref="GI14:GJ14" si="89">(GI20-GI9)</f>
        <v>-4661.4486837710174</v>
      </c>
      <c r="GJ14" s="37">
        <f t="shared" si="89"/>
        <v>-4449.8833112932771</v>
      </c>
      <c r="GK14" s="37">
        <f t="shared" ref="GK14:GL14" si="90">(GK20-GK9)</f>
        <v>-4552.9202087473423</v>
      </c>
      <c r="GL14" s="37">
        <f t="shared" si="90"/>
        <v>2529.6282183663207</v>
      </c>
    </row>
    <row r="15" spans="1:194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91">P14-D14</f>
        <v>251.31311154598006</v>
      </c>
      <c r="Q15" s="36">
        <f t="shared" si="91"/>
        <v>-2059.7467962881128</v>
      </c>
      <c r="R15" s="36">
        <f t="shared" si="91"/>
        <v>-2729.639269406387</v>
      </c>
      <c r="S15" s="36">
        <f t="shared" si="91"/>
        <v>166.0596553247924</v>
      </c>
      <c r="T15" s="36">
        <f t="shared" si="91"/>
        <v>-962.97260273971915</v>
      </c>
      <c r="U15" s="36">
        <f t="shared" si="91"/>
        <v>1327.3499779054364</v>
      </c>
      <c r="V15" s="36">
        <f t="shared" si="91"/>
        <v>875.73707467962959</v>
      </c>
      <c r="W15" s="36">
        <f t="shared" si="91"/>
        <v>770.36073059361297</v>
      </c>
      <c r="X15" s="36">
        <f t="shared" si="91"/>
        <v>907.99513919576566</v>
      </c>
      <c r="Y15" s="36">
        <f t="shared" si="91"/>
        <v>-1662.9726027397264</v>
      </c>
      <c r="Z15" s="36">
        <f t="shared" si="91"/>
        <v>-5737.1661511268176</v>
      </c>
      <c r="AA15" s="36">
        <f t="shared" si="91"/>
        <v>1106.2860088799025</v>
      </c>
      <c r="AB15" s="36">
        <f t="shared" si="91"/>
        <v>-7415.6033920417503</v>
      </c>
      <c r="AC15" s="36">
        <f t="shared" si="91"/>
        <v>-3925.972055636219</v>
      </c>
      <c r="AD15" s="36">
        <f t="shared" si="91"/>
        <v>377.25375081539096</v>
      </c>
      <c r="AE15" s="36">
        <f t="shared" si="91"/>
        <v>-538.87528144267344</v>
      </c>
      <c r="AF15" s="36">
        <f t="shared" si="91"/>
        <v>-1189.4129158512769</v>
      </c>
      <c r="AG15" s="36">
        <f t="shared" si="91"/>
        <v>-958.23012015234781</v>
      </c>
      <c r="AH15" s="36">
        <f t="shared" si="91"/>
        <v>-2571.1333459587986</v>
      </c>
      <c r="AI15" s="36">
        <f t="shared" si="91"/>
        <v>-3089.4129158512769</v>
      </c>
      <c r="AJ15" s="36">
        <f t="shared" si="91"/>
        <v>-1280.8107653136431</v>
      </c>
      <c r="AK15" s="36">
        <f t="shared" si="91"/>
        <v>-2356.0795825179412</v>
      </c>
      <c r="AL15" s="36">
        <f t="shared" si="91"/>
        <v>-3667.9075395071923</v>
      </c>
      <c r="AM15" s="36">
        <f t="shared" si="91"/>
        <v>-6082.8576882358539</v>
      </c>
      <c r="AN15" s="36">
        <f t="shared" si="91"/>
        <v>-3590.2468507974336</v>
      </c>
      <c r="AO15" s="36">
        <f t="shared" si="91"/>
        <v>-7050.5996237197323</v>
      </c>
      <c r="AP15" s="36">
        <f t="shared" si="91"/>
        <v>-4016.1910215691896</v>
      </c>
      <c r="AQ15" s="36">
        <f t="shared" si="91"/>
        <v>-6469.9544624294031</v>
      </c>
      <c r="AR15" s="36">
        <f t="shared" si="91"/>
        <v>-5382.8576882358575</v>
      </c>
      <c r="AS15" s="36">
        <f t="shared" si="91"/>
        <v>-5695.7609140423083</v>
      </c>
      <c r="AT15" s="36">
        <f t="shared" si="91"/>
        <v>-5566.7286559777931</v>
      </c>
      <c r="AU15" s="36">
        <f t="shared" si="91"/>
        <v>-2982.8576882358575</v>
      </c>
      <c r="AV15" s="36">
        <f t="shared" si="91"/>
        <v>-4953.8254301713459</v>
      </c>
      <c r="AW15" s="36">
        <f t="shared" si="91"/>
        <v>-6382.8576882358539</v>
      </c>
      <c r="AX15" s="36">
        <f t="shared" si="91"/>
        <v>-3760.2770430745659</v>
      </c>
      <c r="AY15" s="36">
        <f t="shared" si="91"/>
        <v>696.7820406546889</v>
      </c>
      <c r="AZ15" s="36">
        <f t="shared" si="91"/>
        <v>-555.0453866454809</v>
      </c>
      <c r="BA15" s="36">
        <f t="shared" si="91"/>
        <v>2535.4917180740485</v>
      </c>
      <c r="BB15" s="36">
        <f t="shared" si="91"/>
        <v>816.13687936436327</v>
      </c>
      <c r="BC15" s="36">
        <f t="shared" si="91"/>
        <v>116.13687936436691</v>
      </c>
      <c r="BD15" s="36">
        <f t="shared" si="91"/>
        <v>1449.4702126976954</v>
      </c>
      <c r="BE15" s="36">
        <f t="shared" si="91"/>
        <v>1212.9110729127533</v>
      </c>
      <c r="BF15" s="36">
        <f t="shared" si="91"/>
        <v>2051.6207503321093</v>
      </c>
      <c r="BG15" s="36">
        <f t="shared" si="91"/>
        <v>816.13687936436327</v>
      </c>
      <c r="BH15" s="36">
        <f t="shared" si="91"/>
        <v>-206.44376579691743</v>
      </c>
      <c r="BI15" s="36">
        <f t="shared" si="91"/>
        <v>2316.1368793643669</v>
      </c>
      <c r="BJ15" s="36">
        <f t="shared" si="91"/>
        <v>3212.9110729127569</v>
      </c>
      <c r="BK15" s="36">
        <f t="shared" si="91"/>
        <v>784.82551606591005</v>
      </c>
      <c r="BL15" s="36">
        <f t="shared" si="91"/>
        <v>1815.9315068493161</v>
      </c>
      <c r="BM15" s="36">
        <f t="shared" si="91"/>
        <v>5559.0190644530048</v>
      </c>
      <c r="BN15" s="36">
        <f t="shared" si="91"/>
        <v>327.83626875407936</v>
      </c>
      <c r="BO15" s="36">
        <f t="shared" si="91"/>
        <v>4236.4384192917132</v>
      </c>
      <c r="BP15" s="36">
        <f t="shared" si="91"/>
        <v>4194.5029354207472</v>
      </c>
      <c r="BQ15" s="36">
        <f t="shared" si="91"/>
        <v>2655.7932580013858</v>
      </c>
      <c r="BR15" s="36">
        <f t="shared" si="91"/>
        <v>2171.922290259452</v>
      </c>
      <c r="BS15" s="36">
        <f t="shared" si="91"/>
        <v>2494.5029354207472</v>
      </c>
      <c r="BT15" s="36">
        <f t="shared" si="91"/>
        <v>1494.5029354207436</v>
      </c>
      <c r="BU15" s="36">
        <f t="shared" si="91"/>
        <v>3294.5029354207436</v>
      </c>
      <c r="BV15" s="36">
        <f t="shared" si="91"/>
        <v>-1118.4002903857108</v>
      </c>
      <c r="BW15" s="36">
        <f t="shared" si="91"/>
        <v>-514.55669886161195</v>
      </c>
      <c r="BX15" s="36">
        <f t="shared" si="91"/>
        <v>3069.5446836268675</v>
      </c>
      <c r="BY15" s="36">
        <f t="shared" si="91"/>
        <v>-2546.8147633777407</v>
      </c>
      <c r="BZ15" s="36">
        <f t="shared" si="91"/>
        <v>1133.8303979125867</v>
      </c>
      <c r="CA15" s="36">
        <f t="shared" si="91"/>
        <v>549.95943017064928</v>
      </c>
      <c r="CB15" s="36">
        <f t="shared" ref="CB15:ED15" si="92">CB14-BP14</f>
        <v>-566.16960208741875</v>
      </c>
      <c r="CC15" s="36">
        <f t="shared" si="92"/>
        <v>-385.5244407970913</v>
      </c>
      <c r="CD15" s="36">
        <f t="shared" si="92"/>
        <v>1227.3787850093577</v>
      </c>
      <c r="CE15" s="36">
        <f t="shared" si="92"/>
        <v>-899.50293542075451</v>
      </c>
      <c r="CF15" s="36">
        <f t="shared" si="92"/>
        <v>711.24975275129327</v>
      </c>
      <c r="CG15" s="36">
        <f t="shared" si="92"/>
        <v>200.49706457925276</v>
      </c>
      <c r="CH15" s="36">
        <f t="shared" si="92"/>
        <v>-482.29863434548315</v>
      </c>
      <c r="CI15" s="36">
        <f t="shared" si="92"/>
        <v>396.93396881510489</v>
      </c>
      <c r="CJ15" s="36">
        <f t="shared" si="92"/>
        <v>-1603.8208381132281</v>
      </c>
      <c r="CK15" s="36">
        <f t="shared" si="92"/>
        <v>-1183.7111924752207</v>
      </c>
      <c r="CL15" s="36">
        <f t="shared" si="92"/>
        <v>-271.88323548596964</v>
      </c>
      <c r="CM15" s="36">
        <f t="shared" si="92"/>
        <v>138.86945268607087</v>
      </c>
      <c r="CN15" s="36">
        <f t="shared" si="92"/>
        <v>-1638.5499021526321</v>
      </c>
      <c r="CO15" s="36">
        <f t="shared" si="92"/>
        <v>-796.61441828166789</v>
      </c>
      <c r="CP15" s="36">
        <f t="shared" si="92"/>
        <v>-893.38861183005429</v>
      </c>
      <c r="CQ15" s="36">
        <f t="shared" si="92"/>
        <v>-771.883235485966</v>
      </c>
      <c r="CR15" s="36">
        <f t="shared" si="92"/>
        <v>300.15977526671486</v>
      </c>
      <c r="CS15" s="36">
        <f t="shared" si="92"/>
        <v>-571.88323548597327</v>
      </c>
      <c r="CT15" s="36">
        <f t="shared" si="92"/>
        <v>-312.74345053973593</v>
      </c>
      <c r="CU15" s="36">
        <f t="shared" si="92"/>
        <v>-14898.565966686896</v>
      </c>
      <c r="CV15" s="36">
        <f t="shared" si="92"/>
        <v>-15090.207473122613</v>
      </c>
      <c r="CW15" s="36">
        <f t="shared" si="92"/>
        <v>-14930.824031203018</v>
      </c>
      <c r="CX15" s="36">
        <f t="shared" si="92"/>
        <v>-22667.383170987967</v>
      </c>
      <c r="CY15" s="36">
        <f t="shared" si="92"/>
        <v>-15124.372418299801</v>
      </c>
      <c r="CZ15" s="36">
        <f t="shared" si="92"/>
        <v>-14200.716504321304</v>
      </c>
      <c r="DA15" s="36">
        <f t="shared" si="92"/>
        <v>-13995.340160235282</v>
      </c>
      <c r="DB15" s="36">
        <f t="shared" si="92"/>
        <v>-14543.727257009479</v>
      </c>
      <c r="DC15" s="36">
        <f t="shared" si="92"/>
        <v>-13834.049837654638</v>
      </c>
      <c r="DD15" s="36">
        <f t="shared" si="92"/>
        <v>-14705.017579590116</v>
      </c>
      <c r="DE15" s="36">
        <f t="shared" si="92"/>
        <v>-17300.716504321306</v>
      </c>
      <c r="DF15" s="36">
        <f t="shared" si="92"/>
        <v>-14156.630482815919</v>
      </c>
      <c r="DG15" s="36">
        <f t="shared" si="92"/>
        <v>11000.496620040696</v>
      </c>
      <c r="DH15" s="36">
        <f t="shared" si="92"/>
        <v>15865.246731164898</v>
      </c>
      <c r="DI15" s="36">
        <f t="shared" si="92"/>
        <v>10855.140992608962</v>
      </c>
      <c r="DJ15" s="36">
        <f t="shared" si="92"/>
        <v>8591.2020596534385</v>
      </c>
      <c r="DK15" s="36">
        <f t="shared" si="92"/>
        <v>-1250.2283434798155</v>
      </c>
      <c r="DL15" s="36">
        <f t="shared" si="92"/>
        <v>-6431.2618554827131</v>
      </c>
      <c r="DM15" s="36">
        <f t="shared" si="92"/>
        <v>-8828.9768525449836</v>
      </c>
      <c r="DN15" s="36">
        <f t="shared" si="92"/>
        <v>-13214.022832819381</v>
      </c>
      <c r="DO15" s="36">
        <f t="shared" si="92"/>
        <v>-10211.322342436375</v>
      </c>
      <c r="DP15" s="36">
        <f t="shared" si="92"/>
        <v>-10404.589593162302</v>
      </c>
      <c r="DQ15" s="36">
        <f t="shared" si="92"/>
        <v>810.32353442144449</v>
      </c>
      <c r="DR15" s="36">
        <f t="shared" si="92"/>
        <v>-12959.070801851969</v>
      </c>
      <c r="DS15" s="36">
        <f t="shared" si="92"/>
        <v>862.42424586217749</v>
      </c>
      <c r="DT15" s="36">
        <f t="shared" si="92"/>
        <v>-3212.5021423529288</v>
      </c>
      <c r="DU15" s="36">
        <f t="shared" si="92"/>
        <v>136.89881049552423</v>
      </c>
      <c r="DV15" s="36">
        <f t="shared" si="92"/>
        <v>2012.7470674077085</v>
      </c>
      <c r="DW15" s="36">
        <f t="shared" si="92"/>
        <v>9607.5810697782217</v>
      </c>
      <c r="DX15" s="36">
        <f t="shared" si="92"/>
        <v>12177.734042556574</v>
      </c>
      <c r="DY15" s="36">
        <f t="shared" si="92"/>
        <v>11555.856654374711</v>
      </c>
      <c r="DZ15" s="129">
        <f t="shared" si="92"/>
        <v>12172.925298646187</v>
      </c>
      <c r="EA15" s="129">
        <f t="shared" si="92"/>
        <v>11048.190177321903</v>
      </c>
      <c r="EB15" s="129">
        <f t="shared" si="92"/>
        <v>9070.8200798255566</v>
      </c>
      <c r="EC15" s="129">
        <f t="shared" si="92"/>
        <v>41.156469013138121</v>
      </c>
      <c r="ED15" s="129">
        <f t="shared" si="92"/>
        <v>4649.9362140147641</v>
      </c>
      <c r="EE15" s="129">
        <f>EE14-DS14</f>
        <v>-7311.7984975696199</v>
      </c>
      <c r="EF15" s="129">
        <f>EF14-DT14</f>
        <v>-9627.7447870976175</v>
      </c>
      <c r="EG15" s="129">
        <f>EG14-DU14</f>
        <v>-7860.185594343784</v>
      </c>
      <c r="EH15" s="129">
        <f t="shared" ref="EH15:FM15" si="93">EH14-DV14</f>
        <v>-5169.8630136986503</v>
      </c>
      <c r="EI15" s="129">
        <f t="shared" si="93"/>
        <v>-8827.9275298276916</v>
      </c>
      <c r="EJ15" s="129">
        <f t="shared" si="93"/>
        <v>-4736.5296803653</v>
      </c>
      <c r="EK15" s="129">
        <f t="shared" si="93"/>
        <v>-6441.5219118299829</v>
      </c>
      <c r="EL15" s="129">
        <f t="shared" si="93"/>
        <v>4273.1227195356441</v>
      </c>
      <c r="EM15" s="157">
        <f t="shared" si="93"/>
        <v>-297.75314381959834</v>
      </c>
      <c r="EN15" s="157">
        <f t="shared" si="93"/>
        <v>3749.2372904037584</v>
      </c>
      <c r="EO15" s="157">
        <f t="shared" si="93"/>
        <v>4548.8889363104754</v>
      </c>
      <c r="EP15" s="176">
        <f t="shared" si="93"/>
        <v>12022.82543122238</v>
      </c>
      <c r="EQ15" s="176">
        <f t="shared" si="93"/>
        <v>-3607.9247050592348</v>
      </c>
      <c r="ER15" s="186">
        <f t="shared" si="93"/>
        <v>-6781.7732665798103</v>
      </c>
      <c r="ES15" s="186">
        <f t="shared" si="93"/>
        <v>-1291.0782421921867</v>
      </c>
      <c r="ET15" s="186">
        <f t="shared" si="93"/>
        <v>2207.3988557497651</v>
      </c>
      <c r="EU15" s="186">
        <f t="shared" si="93"/>
        <v>-74.047864626805676</v>
      </c>
      <c r="EV15" s="186">
        <f t="shared" si="93"/>
        <v>619.8260972181597</v>
      </c>
      <c r="EW15" s="198">
        <f t="shared" si="93"/>
        <v>8505.6583936217721</v>
      </c>
      <c r="EX15" s="198">
        <f t="shared" si="93"/>
        <v>-1594.515201836577</v>
      </c>
      <c r="EY15" s="198">
        <f t="shared" si="93"/>
        <v>1927.1871688766296</v>
      </c>
      <c r="EZ15" s="198">
        <f t="shared" si="93"/>
        <v>6746.3198460839812</v>
      </c>
      <c r="FA15" s="211">
        <f t="shared" si="93"/>
        <v>5845.7941227272931</v>
      </c>
      <c r="FB15" s="211">
        <f t="shared" si="93"/>
        <v>3846.3243919911656</v>
      </c>
      <c r="FC15" s="221">
        <f t="shared" si="93"/>
        <v>13714.145506166824</v>
      </c>
      <c r="FD15" s="221">
        <f t="shared" si="93"/>
        <v>16103.37653830674</v>
      </c>
      <c r="FE15" s="233">
        <f t="shared" si="93"/>
        <v>8406.8243904012852</v>
      </c>
      <c r="FF15" s="233">
        <f t="shared" si="93"/>
        <v>-1077.2267449989704</v>
      </c>
      <c r="FG15" s="233">
        <f t="shared" si="93"/>
        <v>1931.5765629197158</v>
      </c>
      <c r="FH15" s="233">
        <f t="shared" si="93"/>
        <v>7714.9336427104026</v>
      </c>
      <c r="FI15" s="233">
        <f t="shared" si="93"/>
        <v>-2339.3774008985856</v>
      </c>
      <c r="FJ15" s="233">
        <f t="shared" si="93"/>
        <v>-935.85973162575465</v>
      </c>
      <c r="FK15" s="36">
        <f t="shared" si="93"/>
        <v>-1044.2744930202534</v>
      </c>
      <c r="FL15" s="36">
        <f t="shared" si="93"/>
        <v>3271.471969068818</v>
      </c>
      <c r="FM15" s="36">
        <f t="shared" si="93"/>
        <v>3304.0074792701453</v>
      </c>
      <c r="FN15" s="36">
        <f t="shared" ref="FN15:GG15" si="94">FN14-FB14</f>
        <v>7703.6143062803421</v>
      </c>
      <c r="FO15" s="36">
        <f t="shared" ref="FO15:FZ15" si="95">FO14-FC14</f>
        <v>15749.262564564782</v>
      </c>
      <c r="FP15" s="36">
        <f t="shared" si="94"/>
        <v>21190.224648562235</v>
      </c>
      <c r="FQ15" s="36">
        <f t="shared" si="94"/>
        <v>10285.879519145285</v>
      </c>
      <c r="FR15" s="36">
        <f t="shared" si="94"/>
        <v>12609.46166648325</v>
      </c>
      <c r="FS15" s="36">
        <f t="shared" si="94"/>
        <v>5792.4166982971983</v>
      </c>
      <c r="FT15" s="36">
        <f t="shared" si="94"/>
        <v>-4317.7550124028712</v>
      </c>
      <c r="FU15" s="36">
        <f t="shared" si="94"/>
        <v>1744.2693849197531</v>
      </c>
      <c r="FV15" s="36">
        <f t="shared" si="94"/>
        <v>4869.7167606065304</v>
      </c>
      <c r="FW15" s="36">
        <f t="shared" si="94"/>
        <v>2030.4632697122906</v>
      </c>
      <c r="FX15" s="36">
        <f t="shared" si="94"/>
        <v>-3230.2024927588063</v>
      </c>
      <c r="FY15" s="257">
        <f t="shared" si="94"/>
        <v>4285.2677209481481</v>
      </c>
      <c r="FZ15" s="281">
        <f t="shared" si="95"/>
        <v>-734.91852450642182</v>
      </c>
      <c r="GA15" s="37">
        <f t="shared" si="94"/>
        <v>-5372.8401320095509</v>
      </c>
      <c r="GB15" s="37">
        <f t="shared" si="94"/>
        <v>-14309.05934572086</v>
      </c>
      <c r="GC15" s="37">
        <f t="shared" si="94"/>
        <v>63.901139992201934</v>
      </c>
      <c r="GD15" s="37">
        <f t="shared" si="94"/>
        <v>-1285.2902722046638</v>
      </c>
      <c r="GE15" s="37">
        <f t="shared" si="94"/>
        <v>-4021.2281204854153</v>
      </c>
      <c r="GF15" s="37">
        <f t="shared" si="94"/>
        <v>1852.190113562945</v>
      </c>
      <c r="GG15" s="37">
        <f t="shared" si="94"/>
        <v>2122.6381853007115</v>
      </c>
      <c r="GH15" s="37">
        <f t="shared" ref="GH15:GL15" si="96">GH14-FV14</f>
        <v>1217.2537066219666</v>
      </c>
      <c r="GI15" s="37">
        <f t="shared" si="96"/>
        <v>4534.5149529959235</v>
      </c>
      <c r="GJ15" s="37">
        <f t="shared" si="96"/>
        <v>-352.87323412694241</v>
      </c>
      <c r="GK15" s="37">
        <f t="shared" si="96"/>
        <v>-9073.2375313697812</v>
      </c>
      <c r="GL15" s="37">
        <f t="shared" si="96"/>
        <v>526.79082945630216</v>
      </c>
    </row>
    <row r="16" spans="1:194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97">BL14-AVERAGE(D14,P14,AB14,AN14,AZ14)</f>
        <v>-3698.231647453033</v>
      </c>
      <c r="BM16" s="36">
        <f t="shared" si="97"/>
        <v>1374.714483168294</v>
      </c>
      <c r="BN16" s="36">
        <f t="shared" si="97"/>
        <v>-1823.9951942510647</v>
      </c>
      <c r="BO16" s="36">
        <f t="shared" si="97"/>
        <v>265.0370638134541</v>
      </c>
      <c r="BP16" s="36">
        <f t="shared" si="97"/>
        <v>1456.0048057489344</v>
      </c>
      <c r="BQ16" s="36">
        <f t="shared" si="97"/>
        <v>90.843515426351587</v>
      </c>
      <c r="BR16" s="36">
        <f t="shared" si="97"/>
        <v>-380.12422650913004</v>
      </c>
      <c r="BS16" s="36">
        <f t="shared" si="97"/>
        <v>276.00480574893527</v>
      </c>
      <c r="BT16" s="36">
        <f t="shared" si="97"/>
        <v>-1973.6726136059019</v>
      </c>
      <c r="BU16" s="36">
        <f t="shared" si="97"/>
        <v>42.671472415603148</v>
      </c>
      <c r="BV16" s="36">
        <f t="shared" si="97"/>
        <v>-3418.8339039284856</v>
      </c>
      <c r="BW16" s="36">
        <f t="shared" si="97"/>
        <v>-1680.5129351344317</v>
      </c>
      <c r="BX16" s="36">
        <f t="shared" si="97"/>
        <v>1270.0432383917082</v>
      </c>
      <c r="BY16" s="36">
        <f t="shared" si="97"/>
        <v>-183.7387415860444</v>
      </c>
      <c r="BZ16" s="36">
        <f t="shared" si="97"/>
        <v>354.75588206987049</v>
      </c>
      <c r="CA16" s="36">
        <f t="shared" si="97"/>
        <v>1313.035451962344</v>
      </c>
      <c r="CB16" s="36">
        <f t="shared" si="97"/>
        <v>1268.0892154031978</v>
      </c>
      <c r="CC16" s="36">
        <f t="shared" si="97"/>
        <v>-3.0935802957237684</v>
      </c>
      <c r="CD16" s="36">
        <f t="shared" si="97"/>
        <v>1454.970935833308</v>
      </c>
      <c r="CE16" s="36">
        <f t="shared" si="97"/>
        <v>-225.24411793013724</v>
      </c>
      <c r="CF16" s="36">
        <f t="shared" si="97"/>
        <v>-454.70648352152921</v>
      </c>
      <c r="CG16" s="36">
        <f t="shared" si="97"/>
        <v>1201.4225487365379</v>
      </c>
      <c r="CH16" s="36">
        <f t="shared" si="97"/>
        <v>-1686.9645480376626</v>
      </c>
      <c r="CI16" s="36">
        <f t="shared" si="97"/>
        <v>-481.67480201993385</v>
      </c>
      <c r="CJ16" s="36">
        <f t="shared" si="97"/>
        <v>1001.3062880801765</v>
      </c>
      <c r="CK16" s="36">
        <f t="shared" si="97"/>
        <v>-281.67480201993749</v>
      </c>
      <c r="CL16" s="36">
        <f t="shared" si="97"/>
        <v>355.09939152845482</v>
      </c>
      <c r="CM16" s="36">
        <f t="shared" si="97"/>
        <v>1873.1639076574843</v>
      </c>
      <c r="CN16" s="36">
        <f t="shared" si="97"/>
        <v>-71.567275138212153</v>
      </c>
      <c r="CO16" s="36">
        <f t="shared" si="97"/>
        <v>-165.54576976186991</v>
      </c>
      <c r="CP16" s="36">
        <f t="shared" si="97"/>
        <v>1098.9703592703881</v>
      </c>
      <c r="CQ16" s="36">
        <f t="shared" si="97"/>
        <v>-264.90060847154746</v>
      </c>
      <c r="CR16" s="36">
        <f t="shared" si="97"/>
        <v>692.51874636715945</v>
      </c>
      <c r="CS16" s="36">
        <f t="shared" si="97"/>
        <v>1215.0993915284512</v>
      </c>
      <c r="CT16" s="36">
        <f t="shared" si="97"/>
        <v>-836.51351169735926</v>
      </c>
      <c r="CU16" s="36">
        <f t="shared" si="97"/>
        <v>-14436.466196394478</v>
      </c>
      <c r="CV16" s="36">
        <f t="shared" si="97"/>
        <v>-13916.173808026444</v>
      </c>
      <c r="CW16" s="36">
        <f t="shared" si="97"/>
        <v>-14675.175873813827</v>
      </c>
      <c r="CX16" s="36">
        <f t="shared" si="97"/>
        <v>-21910.229637254688</v>
      </c>
      <c r="CY16" s="36">
        <f t="shared" si="97"/>
        <v>-12965.498454458997</v>
      </c>
      <c r="CZ16" s="36">
        <f t="shared" si="97"/>
        <v>-13883.562970588024</v>
      </c>
      <c r="DA16" s="36">
        <f t="shared" si="97"/>
        <v>-13559.046841555766</v>
      </c>
      <c r="DB16" s="36">
        <f t="shared" si="97"/>
        <v>-13242.917809297705</v>
      </c>
      <c r="DC16" s="36">
        <f t="shared" si="97"/>
        <v>-13830.229637254692</v>
      </c>
      <c r="DD16" s="36">
        <f t="shared" si="97"/>
        <v>-13481.627486717054</v>
      </c>
      <c r="DE16" s="36">
        <f t="shared" si="97"/>
        <v>-15856.896303921363</v>
      </c>
      <c r="DF16" s="36">
        <f t="shared" si="97"/>
        <v>-14500.98232542673</v>
      </c>
      <c r="DG16" s="36">
        <f t="shared" si="97"/>
        <v>-729.05334835122051</v>
      </c>
      <c r="DH16" s="36">
        <f t="shared" si="97"/>
        <v>4421.7924246194807</v>
      </c>
      <c r="DI16" s="36">
        <f t="shared" si="97"/>
        <v>-1706.6670402990799</v>
      </c>
      <c r="DJ16" s="36">
        <f t="shared" si="97"/>
        <v>-9186.7350055126681</v>
      </c>
      <c r="DK16" s="36">
        <f t="shared" si="97"/>
        <v>-12199.133150581412</v>
      </c>
      <c r="DL16" s="36">
        <f t="shared" si="97"/>
        <v>-18162.532253982154</v>
      </c>
      <c r="DM16" s="36">
        <f t="shared" si="97"/>
        <v>-20126.26875642077</v>
      </c>
      <c r="DN16" s="36">
        <f t="shared" si="97"/>
        <v>-24459.701833469364</v>
      </c>
      <c r="DO16" s="36">
        <f t="shared" si="97"/>
        <v>-21602.592740935819</v>
      </c>
      <c r="DP16" s="36">
        <f t="shared" si="97"/>
        <v>-21405.107303489698</v>
      </c>
      <c r="DQ16" s="36">
        <f t="shared" si="97"/>
        <v>-12634.280197411335</v>
      </c>
      <c r="DR16" s="36">
        <f t="shared" si="97"/>
        <v>-24888.620770243881</v>
      </c>
      <c r="DS16" s="36">
        <f t="shared" si="97"/>
        <v>779.5442096363164</v>
      </c>
      <c r="DT16" s="36">
        <f t="shared" si="97"/>
        <v>397.95136018550397</v>
      </c>
      <c r="DU16" s="36">
        <f t="shared" si="97"/>
        <v>-1120.3302438047533</v>
      </c>
      <c r="DV16" s="36">
        <f t="shared" si="97"/>
        <v>-4596.7084020741922</v>
      </c>
      <c r="DW16" s="36">
        <f t="shared" si="97"/>
        <v>-301.68538887695331</v>
      </c>
      <c r="DX16" s="36">
        <f t="shared" ref="DX16:ED16" si="98">DX14-AVERAGE(BP14,CB14,CN14,CZ14,DL14)</f>
        <v>-2256.359225700915</v>
      </c>
      <c r="DY16" s="36">
        <f t="shared" si="98"/>
        <v>-4300.2795792745301</v>
      </c>
      <c r="DZ16" s="129">
        <f t="shared" si="98"/>
        <v>-7236.4090095451556</v>
      </c>
      <c r="EA16" s="129">
        <f t="shared" si="98"/>
        <v>-5909.9514804985174</v>
      </c>
      <c r="EB16" s="129">
        <f t="shared" si="98"/>
        <v>-7813.5482818014098</v>
      </c>
      <c r="EC16" s="129">
        <f t="shared" si="98"/>
        <v>-9879.6684873210288</v>
      </c>
      <c r="ED16" s="129">
        <f t="shared" si="98"/>
        <v>-14432.855824241353</v>
      </c>
      <c r="EE16" s="129">
        <f>EE14-AVERAGE(BW14,CI14,CU14,DG14,DS14)</f>
        <v>-5901.6007217671977</v>
      </c>
      <c r="EF16" s="129">
        <f>EF14-AVERAGE(BX14,CJ14,CV14,DH14,DT14)</f>
        <v>-9035.4456191527133</v>
      </c>
      <c r="EG16" s="129">
        <f>EG14-AVERAGE(BY14,CK14,CW14,DI14,DU14)</f>
        <v>-7446.6538013582385</v>
      </c>
      <c r="EH16" s="129">
        <f t="shared" ref="EH16:FM16" si="99">EH14-AVERAGE(BZ14,CL14,CX14,DJ14,DV14)</f>
        <v>-7526.2740394728025</v>
      </c>
      <c r="EI16" s="129">
        <f t="shared" si="99"/>
        <v>-7913.9747568757102</v>
      </c>
      <c r="EJ16" s="129">
        <f t="shared" si="99"/>
        <v>-4861.0961417687158</v>
      </c>
      <c r="EK16" s="129">
        <f t="shared" si="99"/>
        <v>-8251.681647607651</v>
      </c>
      <c r="EL16" s="129">
        <f t="shared" si="99"/>
        <v>86.880633591161313</v>
      </c>
      <c r="EM16" s="157">
        <f t="shared" si="99"/>
        <v>-3273.9909895829496</v>
      </c>
      <c r="EN16" s="157">
        <f t="shared" si="99"/>
        <v>-1058.8354784158801</v>
      </c>
      <c r="EO16" s="157">
        <f t="shared" si="99"/>
        <v>-1966.6550166518646</v>
      </c>
      <c r="EP16" s="176">
        <f t="shared" si="99"/>
        <v>2242.1310380886953</v>
      </c>
      <c r="EQ16" s="176">
        <f t="shared" si="99"/>
        <v>-7519.423500918725</v>
      </c>
      <c r="ER16" s="186">
        <f t="shared" si="99"/>
        <v>-13083.413183828225</v>
      </c>
      <c r="ES16" s="186">
        <f t="shared" si="99"/>
        <v>-6141.1958405669184</v>
      </c>
      <c r="ET16" s="186">
        <f t="shared" si="99"/>
        <v>-1817.839125100747</v>
      </c>
      <c r="EU16" s="186">
        <f t="shared" si="99"/>
        <v>-4896.8070676739117</v>
      </c>
      <c r="EV16" s="186">
        <f t="shared" si="99"/>
        <v>-1275.4052645974807</v>
      </c>
      <c r="EW16" s="198">
        <f t="shared" si="99"/>
        <v>3955.2960837175615</v>
      </c>
      <c r="EX16" s="198">
        <f t="shared" si="99"/>
        <v>933.38356845000271</v>
      </c>
      <c r="EY16" s="198">
        <f t="shared" si="99"/>
        <v>1466.5598557086159</v>
      </c>
      <c r="EZ16" s="198">
        <f t="shared" si="99"/>
        <v>8085.3623731193784</v>
      </c>
      <c r="FA16" s="211">
        <f t="shared" si="99"/>
        <v>6373.5852660878736</v>
      </c>
      <c r="FB16" s="211">
        <f t="shared" si="99"/>
        <v>8239.5920480739551</v>
      </c>
      <c r="FC16" s="221">
        <f t="shared" si="99"/>
        <v>8985.7956659306747</v>
      </c>
      <c r="FD16" s="221">
        <f t="shared" si="99"/>
        <v>6789.3595420761303</v>
      </c>
      <c r="FE16" s="233">
        <f t="shared" si="99"/>
        <v>4883.6381627612682</v>
      </c>
      <c r="FF16" s="233">
        <f t="shared" si="99"/>
        <v>110.11377027542039</v>
      </c>
      <c r="FG16" s="233">
        <f t="shared" si="99"/>
        <v>168.56851253698187</v>
      </c>
      <c r="FH16" s="233">
        <f t="shared" si="99"/>
        <v>8953.717958191839</v>
      </c>
      <c r="FI16" s="233">
        <f t="shared" si="99"/>
        <v>3456.7834581417301</v>
      </c>
      <c r="FJ16" s="233">
        <f t="shared" si="99"/>
        <v>2578.7672915209696</v>
      </c>
      <c r="FK16" s="36">
        <f t="shared" si="99"/>
        <v>2695.8349582307801</v>
      </c>
      <c r="FL16" s="36">
        <f t="shared" si="99"/>
        <v>12465.48033347602</v>
      </c>
      <c r="FM16" s="36">
        <f t="shared" si="99"/>
        <v>10888.503433727808</v>
      </c>
      <c r="FN16" s="36">
        <f t="shared" ref="FN16:GG16" si="100">FN14-AVERAGE(DF14,DR14,ED14,EP14,FB14)</f>
        <v>17262.529403842214</v>
      </c>
      <c r="FO16" s="36">
        <f t="shared" ref="FO16:FZ16" si="101">FO14-AVERAGE(DG14,DS14,EE14,EQ14,FC14)</f>
        <v>21803.589596607289</v>
      </c>
      <c r="FP16" s="36">
        <f t="shared" si="100"/>
        <v>25510.263575950106</v>
      </c>
      <c r="FQ16" s="36">
        <f t="shared" si="100"/>
        <v>13119.997610512592</v>
      </c>
      <c r="FR16" s="36">
        <f t="shared" si="100"/>
        <v>11406.723791936016</v>
      </c>
      <c r="FS16" s="36">
        <f t="shared" si="100"/>
        <v>5683.5944318814563</v>
      </c>
      <c r="FT16" s="36">
        <f t="shared" si="100"/>
        <v>2767.0224964615409</v>
      </c>
      <c r="FU16" s="36">
        <f t="shared" si="100"/>
        <v>4710.7250665168958</v>
      </c>
      <c r="FV16" s="36">
        <f t="shared" si="100"/>
        <v>7308.1540017474745</v>
      </c>
      <c r="FW16" s="36">
        <f t="shared" si="100"/>
        <v>4441.8927545586048</v>
      </c>
      <c r="FX16" s="36">
        <f t="shared" si="100"/>
        <v>6748.6259222732515</v>
      </c>
      <c r="FY16" s="257">
        <f t="shared" si="100"/>
        <v>12263.737046327456</v>
      </c>
      <c r="FZ16" s="281">
        <f t="shared" si="101"/>
        <v>13474.884971004456</v>
      </c>
      <c r="GA16" s="37">
        <f t="shared" si="100"/>
        <v>12549.527641804751</v>
      </c>
      <c r="GB16" s="37">
        <f t="shared" si="100"/>
        <v>7666.8880320615244</v>
      </c>
      <c r="GC16" s="37">
        <f t="shared" si="100"/>
        <v>11248.230973803569</v>
      </c>
      <c r="GD16" s="37">
        <f t="shared" si="100"/>
        <v>8004.9299535427308</v>
      </c>
      <c r="GE16" s="37">
        <f t="shared" si="100"/>
        <v>-23.553475912089198</v>
      </c>
      <c r="GF16" s="37">
        <f t="shared" si="100"/>
        <v>2327.5707920810937</v>
      </c>
      <c r="GG16" s="37">
        <f t="shared" si="100"/>
        <v>4228.3862277800763</v>
      </c>
      <c r="GH16" s="37">
        <f t="shared" ref="GH16:GL16" si="102">GH14-AVERAGE(DZ14,EL14,EX14,FJ14,FV14)</f>
        <v>4768.3297393042358</v>
      </c>
      <c r="GI16" s="37">
        <f t="shared" si="102"/>
        <v>6243.6451117403358</v>
      </c>
      <c r="GJ16" s="37">
        <f t="shared" si="102"/>
        <v>2474.2233496216477</v>
      </c>
      <c r="GK16" s="37">
        <f t="shared" si="102"/>
        <v>-414.5234306961629</v>
      </c>
      <c r="GL16" s="37">
        <f t="shared" si="102"/>
        <v>8504.1194366603122</v>
      </c>
    </row>
    <row r="17" spans="1:194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03">DG14-DG53</f>
        <v>0</v>
      </c>
      <c r="DH17" s="40">
        <f t="shared" si="103"/>
        <v>0</v>
      </c>
      <c r="DI17" s="40">
        <f t="shared" si="103"/>
        <v>0</v>
      </c>
      <c r="DJ17" s="40">
        <f t="shared" si="103"/>
        <v>0</v>
      </c>
      <c r="DK17" s="40">
        <f t="shared" si="103"/>
        <v>0</v>
      </c>
      <c r="DL17" s="40">
        <f t="shared" si="103"/>
        <v>0</v>
      </c>
      <c r="DM17" s="40">
        <f t="shared" si="103"/>
        <v>0</v>
      </c>
      <c r="DN17" s="40">
        <f t="shared" si="103"/>
        <v>0</v>
      </c>
      <c r="DO17" s="40">
        <f t="shared" si="103"/>
        <v>0</v>
      </c>
      <c r="DP17" s="40">
        <f t="shared" si="103"/>
        <v>0</v>
      </c>
      <c r="DQ17" s="40">
        <f t="shared" si="103"/>
        <v>0</v>
      </c>
      <c r="DR17" s="40">
        <f t="shared" si="103"/>
        <v>0</v>
      </c>
      <c r="DS17" s="40">
        <f t="shared" si="103"/>
        <v>0</v>
      </c>
      <c r="DT17" s="40">
        <f t="shared" si="103"/>
        <v>0</v>
      </c>
      <c r="DU17" s="40">
        <f t="shared" si="103"/>
        <v>0</v>
      </c>
      <c r="DV17" s="40">
        <f t="shared" si="103"/>
        <v>0</v>
      </c>
      <c r="DW17" s="40">
        <f t="shared" si="103"/>
        <v>0</v>
      </c>
      <c r="DX17" s="40">
        <f t="shared" si="103"/>
        <v>0</v>
      </c>
      <c r="DY17" s="40">
        <f t="shared" si="103"/>
        <v>0</v>
      </c>
      <c r="DZ17" s="131">
        <f t="shared" si="103"/>
        <v>0</v>
      </c>
      <c r="EA17" s="131">
        <f t="shared" si="103"/>
        <v>0</v>
      </c>
      <c r="EB17" s="131">
        <f t="shared" si="103"/>
        <v>0</v>
      </c>
      <c r="EC17" s="131">
        <f t="shared" si="103"/>
        <v>0</v>
      </c>
      <c r="ED17" s="131">
        <f t="shared" si="103"/>
        <v>0</v>
      </c>
      <c r="EE17" s="131">
        <f t="shared" si="103"/>
        <v>0</v>
      </c>
      <c r="EF17" s="131">
        <f t="shared" si="103"/>
        <v>0</v>
      </c>
      <c r="EG17" s="131">
        <f t="shared" si="103"/>
        <v>0</v>
      </c>
      <c r="EH17" s="131">
        <f t="shared" si="103"/>
        <v>0</v>
      </c>
      <c r="EI17" s="131">
        <f t="shared" si="103"/>
        <v>0</v>
      </c>
      <c r="EJ17" s="131">
        <f t="shared" si="103"/>
        <v>0</v>
      </c>
      <c r="EK17" s="131">
        <f t="shared" si="103"/>
        <v>0</v>
      </c>
      <c r="EL17" s="131">
        <f t="shared" si="103"/>
        <v>0</v>
      </c>
      <c r="EM17" s="159">
        <f t="shared" si="103"/>
        <v>0</v>
      </c>
      <c r="EN17" s="159">
        <f t="shared" si="103"/>
        <v>0</v>
      </c>
      <c r="EO17" s="159">
        <f t="shared" ref="EO17:FF17" si="104">EO14-EO53</f>
        <v>0</v>
      </c>
      <c r="EP17" s="178">
        <f t="shared" si="104"/>
        <v>0</v>
      </c>
      <c r="EQ17" s="178">
        <f t="shared" si="104"/>
        <v>0</v>
      </c>
      <c r="ER17" s="188">
        <f t="shared" si="104"/>
        <v>0</v>
      </c>
      <c r="ES17" s="188">
        <f t="shared" si="104"/>
        <v>0</v>
      </c>
      <c r="ET17" s="188">
        <f t="shared" si="104"/>
        <v>0</v>
      </c>
      <c r="EU17" s="188">
        <f t="shared" si="104"/>
        <v>0</v>
      </c>
      <c r="EV17" s="188">
        <f t="shared" si="104"/>
        <v>0</v>
      </c>
      <c r="EW17" s="200">
        <f t="shared" si="104"/>
        <v>0</v>
      </c>
      <c r="EX17" s="200">
        <f t="shared" si="104"/>
        <v>0</v>
      </c>
      <c r="EY17" s="200">
        <f t="shared" si="104"/>
        <v>0</v>
      </c>
      <c r="EZ17" s="200">
        <f t="shared" si="104"/>
        <v>0</v>
      </c>
      <c r="FA17" s="213">
        <f t="shared" si="104"/>
        <v>0</v>
      </c>
      <c r="FB17" s="213">
        <f t="shared" si="104"/>
        <v>0</v>
      </c>
      <c r="FC17" s="223">
        <f t="shared" si="104"/>
        <v>0</v>
      </c>
      <c r="FD17" s="223">
        <f t="shared" si="104"/>
        <v>0</v>
      </c>
      <c r="FE17" s="235">
        <f t="shared" si="104"/>
        <v>0</v>
      </c>
      <c r="FF17" s="235">
        <f t="shared" si="104"/>
        <v>0</v>
      </c>
      <c r="FG17" s="235">
        <f t="shared" ref="FG17:FH17" si="105">FG14-FG53</f>
        <v>0</v>
      </c>
      <c r="FH17" s="235">
        <f t="shared" si="105"/>
        <v>0</v>
      </c>
      <c r="FI17" s="235">
        <f t="shared" ref="FI17:FJ17" si="106">FI14-FI53</f>
        <v>0</v>
      </c>
      <c r="FJ17" s="235">
        <f t="shared" si="106"/>
        <v>0</v>
      </c>
      <c r="FK17" s="40">
        <f t="shared" ref="FK17" si="107">FK14-FK53</f>
        <v>0</v>
      </c>
      <c r="FL17" s="40">
        <f t="shared" ref="FL17:FP17" si="108">FL14-FL53</f>
        <v>0</v>
      </c>
      <c r="FM17" s="40">
        <f t="shared" si="108"/>
        <v>0</v>
      </c>
      <c r="FN17" s="40">
        <f t="shared" si="108"/>
        <v>0</v>
      </c>
      <c r="FO17" s="40">
        <f t="shared" si="108"/>
        <v>1497.7285557325158</v>
      </c>
      <c r="FP17" s="40">
        <f t="shared" si="108"/>
        <v>1562.024545252556</v>
      </c>
      <c r="FQ17" s="40">
        <f t="shared" ref="FQ17:FR17" si="109">FQ14-FQ53</f>
        <v>1677.6096232500895</v>
      </c>
      <c r="FR17" s="40">
        <f t="shared" si="109"/>
        <v>1431.4653727018449</v>
      </c>
      <c r="FS17" s="40">
        <f t="shared" ref="FS17:FT17" si="110">FS14-FS53</f>
        <v>1551.0913643762142</v>
      </c>
      <c r="FT17" s="40">
        <f t="shared" si="110"/>
        <v>1538.5584479984936</v>
      </c>
      <c r="FU17" s="40">
        <f t="shared" ref="FU17:FV17" si="111">FU14-FU53</f>
        <v>1451.7769422365054</v>
      </c>
      <c r="FV17" s="40">
        <f t="shared" si="111"/>
        <v>1392.2544868200421</v>
      </c>
      <c r="FW17" s="40">
        <f t="shared" ref="FW17:FX17" si="112">FW14-FW53</f>
        <v>1159.0364921941509</v>
      </c>
      <c r="FX17" s="40">
        <f t="shared" si="112"/>
        <v>-3926.5281140183688</v>
      </c>
      <c r="FY17" s="259">
        <f t="shared" ref="FY17:GB17" si="113">FY14-FY53</f>
        <v>897.550253532223</v>
      </c>
      <c r="FZ17" s="283">
        <f t="shared" si="113"/>
        <v>1326.2229648713692</v>
      </c>
      <c r="GA17" s="283">
        <f t="shared" si="113"/>
        <v>1756.0556953568957</v>
      </c>
      <c r="GB17" s="283">
        <f t="shared" si="113"/>
        <v>-1159.5152221445387</v>
      </c>
      <c r="GC17" s="283">
        <f t="shared" ref="GC17:GD17" si="114">GC14-GC53</f>
        <v>7260.5129213623368</v>
      </c>
      <c r="GD17" s="283">
        <f t="shared" si="114"/>
        <v>6118.9391486895547</v>
      </c>
      <c r="GE17" s="283">
        <f t="shared" ref="GE17:GK17" si="115">GE14-GE53</f>
        <v>-1523.2032699895935</v>
      </c>
      <c r="GF17" s="283">
        <f t="shared" si="115"/>
        <v>-1461.3167858137313</v>
      </c>
      <c r="GG17" s="283">
        <f t="shared" si="115"/>
        <v>-1508.4869737643312</v>
      </c>
      <c r="GH17" s="283">
        <f t="shared" si="115"/>
        <v>3365.5001219017067</v>
      </c>
      <c r="GI17" s="283">
        <f t="shared" si="115"/>
        <v>3114.7674539134023</v>
      </c>
      <c r="GJ17" s="283">
        <f t="shared" si="115"/>
        <v>2846.980126735918</v>
      </c>
      <c r="GK17" s="283">
        <f t="shared" si="115"/>
        <v>2987.689196864656</v>
      </c>
      <c r="GL17" s="283">
        <f t="shared" ref="GL17" si="116">GL14-GL53</f>
        <v>2529.6282183663207</v>
      </c>
    </row>
    <row r="18" spans="1:194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260"/>
      <c r="FZ18" s="284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</row>
    <row r="19" spans="1:194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259"/>
      <c r="FZ19" s="283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</row>
    <row r="20" spans="1:194" x14ac:dyDescent="0.2">
      <c r="A20" s="12" t="s">
        <v>6</v>
      </c>
      <c r="B20" s="12" t="s">
        <v>11</v>
      </c>
      <c r="C20" s="30">
        <f t="shared" ref="C20:AH20" si="117">C25+C30</f>
        <v>42528.035458555205</v>
      </c>
      <c r="D20" s="30">
        <f t="shared" si="117"/>
        <v>36991.1690991082</v>
      </c>
      <c r="E20" s="30">
        <f t="shared" si="117"/>
        <v>32657.067716619702</v>
      </c>
      <c r="F20" s="30">
        <f t="shared" si="117"/>
        <v>24838.788146727245</v>
      </c>
      <c r="G20" s="30">
        <f t="shared" si="117"/>
        <v>21528.035458555187</v>
      </c>
      <c r="H20" s="30">
        <f t="shared" si="117"/>
        <v>18138.788146727238</v>
      </c>
      <c r="I20" s="30">
        <f t="shared" si="117"/>
        <v>16689.325781135838</v>
      </c>
      <c r="J20" s="30">
        <f t="shared" si="117"/>
        <v>22302.2290069423</v>
      </c>
      <c r="K20" s="30">
        <f t="shared" si="117"/>
        <v>27872.121480060578</v>
      </c>
      <c r="L20" s="30">
        <f t="shared" si="117"/>
        <v>24850.616103716475</v>
      </c>
      <c r="M20" s="30">
        <f t="shared" si="117"/>
        <v>30505.454813393906</v>
      </c>
      <c r="N20" s="30">
        <f t="shared" si="117"/>
        <v>32140.938684361645</v>
      </c>
      <c r="O20" s="30">
        <f t="shared" si="117"/>
        <v>32285.015676616782</v>
      </c>
      <c r="P20" s="30">
        <f t="shared" si="117"/>
        <v>29861.052542976224</v>
      </c>
      <c r="Q20" s="30">
        <f t="shared" si="117"/>
        <v>31059.209225003873</v>
      </c>
      <c r="R20" s="30">
        <f t="shared" si="117"/>
        <v>20475.338257261941</v>
      </c>
      <c r="S20" s="30">
        <f t="shared" si="117"/>
        <v>19801.144708874839</v>
      </c>
      <c r="T20" s="30">
        <f t="shared" si="117"/>
        <v>18942.004923928602</v>
      </c>
      <c r="U20" s="30">
        <f t="shared" si="117"/>
        <v>19510.82212822968</v>
      </c>
      <c r="V20" s="30">
        <f t="shared" si="117"/>
        <v>19607.596321778063</v>
      </c>
      <c r="W20" s="30">
        <f t="shared" si="117"/>
        <v>21942.004923928602</v>
      </c>
      <c r="X20" s="30">
        <f t="shared" si="117"/>
        <v>24897.918902423236</v>
      </c>
      <c r="Y20" s="30">
        <f t="shared" si="117"/>
        <v>31375.338257261934</v>
      </c>
      <c r="Z20" s="30">
        <f t="shared" si="117"/>
        <v>34317.273741132914</v>
      </c>
      <c r="AA20" s="30">
        <f t="shared" si="117"/>
        <v>34896.386169643753</v>
      </c>
      <c r="AB20" s="30">
        <f t="shared" si="117"/>
        <v>33985.095847063109</v>
      </c>
      <c r="AC20" s="30">
        <f t="shared" si="117"/>
        <v>29025.418427708268</v>
      </c>
      <c r="AD20" s="30">
        <f t="shared" si="117"/>
        <v>22568.429180396441</v>
      </c>
      <c r="AE20" s="30">
        <f t="shared" si="117"/>
        <v>19735.095847063098</v>
      </c>
      <c r="AF20" s="30">
        <f t="shared" si="117"/>
        <v>21001.762513729762</v>
      </c>
      <c r="AG20" s="30">
        <f t="shared" si="117"/>
        <v>22993.160363192143</v>
      </c>
      <c r="AH20" s="30">
        <f t="shared" si="117"/>
        <v>20122.192621256665</v>
      </c>
      <c r="AI20" s="30">
        <f t="shared" ref="AI20:BN20" si="118">AI25+AI30</f>
        <v>29635.095847063105</v>
      </c>
      <c r="AJ20" s="30">
        <f t="shared" si="118"/>
        <v>36799.611976095359</v>
      </c>
      <c r="AK20" s="30">
        <f t="shared" si="118"/>
        <v>40901.762513729773</v>
      </c>
      <c r="AL20" s="30">
        <f t="shared" si="118"/>
        <v>35347.999072869548</v>
      </c>
      <c r="AM20" s="30">
        <f t="shared" si="118"/>
        <v>33599.710552724064</v>
      </c>
      <c r="AN20" s="30">
        <f t="shared" si="118"/>
        <v>32903.381297996581</v>
      </c>
      <c r="AO20" s="30">
        <f t="shared" si="118"/>
        <v>33470.678294659534</v>
      </c>
      <c r="AP20" s="30">
        <f t="shared" si="118"/>
        <v>30729.81807960579</v>
      </c>
      <c r="AQ20" s="30">
        <f t="shared" si="118"/>
        <v>29567.45248820792</v>
      </c>
      <c r="AR20" s="30">
        <f t="shared" si="118"/>
        <v>19296.484746272443</v>
      </c>
      <c r="AS20" s="30">
        <f t="shared" si="118"/>
        <v>19857.77506885309</v>
      </c>
      <c r="AT20" s="30">
        <f t="shared" si="118"/>
        <v>21309.387972078886</v>
      </c>
      <c r="AU20" s="30">
        <f t="shared" si="118"/>
        <v>28229.818079605771</v>
      </c>
      <c r="AV20" s="30">
        <f t="shared" si="118"/>
        <v>33148.097649498253</v>
      </c>
      <c r="AW20" s="30">
        <f t="shared" si="118"/>
        <v>31596.484746272457</v>
      </c>
      <c r="AX20" s="30">
        <f t="shared" si="118"/>
        <v>29341.646036595026</v>
      </c>
      <c r="AY20" s="30">
        <f t="shared" si="118"/>
        <v>36155.014397622566</v>
      </c>
      <c r="AZ20" s="30">
        <f t="shared" si="118"/>
        <v>26246.028222507372</v>
      </c>
      <c r="BA20" s="30">
        <f t="shared" si="118"/>
        <v>29090.498268590305</v>
      </c>
      <c r="BB20" s="30">
        <f t="shared" si="118"/>
        <v>17505.552032031173</v>
      </c>
      <c r="BC20" s="30">
        <f t="shared" si="118"/>
        <v>17219.530526654813</v>
      </c>
      <c r="BD20" s="30">
        <f t="shared" si="118"/>
        <v>17538.885365364502</v>
      </c>
      <c r="BE20" s="30">
        <f t="shared" si="118"/>
        <v>19413.078913751597</v>
      </c>
      <c r="BF20" s="30">
        <f t="shared" si="118"/>
        <v>16929.207946009657</v>
      </c>
      <c r="BG20" s="30">
        <f t="shared" si="118"/>
        <v>18438.885365364498</v>
      </c>
      <c r="BH20" s="30">
        <f t="shared" si="118"/>
        <v>24380.820849235482</v>
      </c>
      <c r="BI20" s="30">
        <f t="shared" si="118"/>
        <v>32205.552032031173</v>
      </c>
      <c r="BJ20" s="30">
        <f t="shared" si="118"/>
        <v>34380.82084923549</v>
      </c>
      <c r="BK20" s="30">
        <f t="shared" si="118"/>
        <v>33601.988166743038</v>
      </c>
      <c r="BL20" s="30">
        <f t="shared" si="118"/>
        <v>23925.720885637038</v>
      </c>
      <c r="BM20" s="30">
        <f t="shared" si="118"/>
        <v>23956.826876420462</v>
      </c>
      <c r="BN20" s="30">
        <f t="shared" si="118"/>
        <v>21413.816123732275</v>
      </c>
      <c r="BO20" s="30">
        <f t="shared" ref="BO20:CT20" si="119">BO25+BO30</f>
        <v>22279.407521581754</v>
      </c>
      <c r="BP20" s="30">
        <f t="shared" si="119"/>
        <v>21947.149457065614</v>
      </c>
      <c r="BQ20" s="30">
        <f t="shared" si="119"/>
        <v>12601.988166743029</v>
      </c>
      <c r="BR20" s="30">
        <f t="shared" si="119"/>
        <v>19505.213973194641</v>
      </c>
      <c r="BS20" s="30">
        <f t="shared" si="119"/>
        <v>23813.816123732282</v>
      </c>
      <c r="BT20" s="30">
        <f t="shared" si="119"/>
        <v>20795.536553839804</v>
      </c>
      <c r="BU20" s="30">
        <f t="shared" si="119"/>
        <v>30980.482790398954</v>
      </c>
      <c r="BV20" s="30">
        <f t="shared" si="119"/>
        <v>30311.665586097886</v>
      </c>
      <c r="BW20" s="30">
        <f t="shared" si="119"/>
        <v>21903.214839130538</v>
      </c>
      <c r="BX20" s="30">
        <f t="shared" si="119"/>
        <v>24710.81852576647</v>
      </c>
      <c r="BY20" s="30">
        <f t="shared" si="119"/>
        <v>28548.376129453121</v>
      </c>
      <c r="BZ20" s="30">
        <f t="shared" si="119"/>
        <v>16132.247097195044</v>
      </c>
      <c r="CA20" s="30">
        <f t="shared" si="119"/>
        <v>21193.537419775697</v>
      </c>
      <c r="CB20" s="30">
        <f t="shared" si="119"/>
        <v>21265.580430528378</v>
      </c>
      <c r="CC20" s="30">
        <f t="shared" si="119"/>
        <v>21548.37612945311</v>
      </c>
      <c r="CD20" s="30">
        <f t="shared" si="119"/>
        <v>25741.924516549883</v>
      </c>
      <c r="CE20" s="30">
        <f t="shared" si="119"/>
        <v>18565.580430528382</v>
      </c>
      <c r="CF20" s="30">
        <f t="shared" si="119"/>
        <v>30451.601935904724</v>
      </c>
      <c r="CG20" s="30">
        <f t="shared" si="119"/>
        <v>39732.247097195061</v>
      </c>
      <c r="CH20" s="30">
        <f t="shared" si="119"/>
        <v>37032.247097195061</v>
      </c>
      <c r="CI20" s="30">
        <f t="shared" si="119"/>
        <v>32641.159134334604</v>
      </c>
      <c r="CJ20" s="30">
        <f t="shared" si="119"/>
        <v>31446.498400185545</v>
      </c>
      <c r="CK20" s="30">
        <f t="shared" si="119"/>
        <v>28770.191392399105</v>
      </c>
      <c r="CL20" s="30">
        <f t="shared" si="119"/>
        <v>15863.739779495909</v>
      </c>
      <c r="CM20" s="30">
        <f t="shared" si="119"/>
        <v>19512.126876270093</v>
      </c>
      <c r="CN20" s="30">
        <f t="shared" si="119"/>
        <v>16197.073112829223</v>
      </c>
      <c r="CO20" s="30">
        <f t="shared" si="119"/>
        <v>13447.610747237828</v>
      </c>
      <c r="CP20" s="30">
        <f t="shared" si="119"/>
        <v>17447.610747237835</v>
      </c>
      <c r="CQ20" s="30">
        <f t="shared" si="119"/>
        <v>19763.739779495892</v>
      </c>
      <c r="CR20" s="30">
        <f t="shared" si="119"/>
        <v>21286.320424657188</v>
      </c>
      <c r="CS20" s="30">
        <f t="shared" si="119"/>
        <v>21963.739779495892</v>
      </c>
      <c r="CT20" s="30">
        <f t="shared" si="119"/>
        <v>22383.09461820556</v>
      </c>
      <c r="CU20" s="30">
        <f t="shared" ref="CU20:ED20" si="120">CU25+CU30</f>
        <v>25202.628360270584</v>
      </c>
      <c r="CV20" s="30">
        <f t="shared" si="120"/>
        <v>29259.079973173808</v>
      </c>
      <c r="CW20" s="30">
        <f t="shared" si="120"/>
        <v>23686.499328012509</v>
      </c>
      <c r="CX20" s="30">
        <f t="shared" si="120"/>
        <v>13242.41330650714</v>
      </c>
      <c r="CY20" s="30">
        <f t="shared" si="120"/>
        <v>20396.17674736735</v>
      </c>
      <c r="CZ20" s="30">
        <f t="shared" si="120"/>
        <v>28709.079973173804</v>
      </c>
      <c r="DA20" s="30">
        <f t="shared" si="120"/>
        <v>18783.273521560892</v>
      </c>
      <c r="DB20" s="30">
        <f t="shared" si="120"/>
        <v>36847.789650593142</v>
      </c>
      <c r="DC20" s="30">
        <f t="shared" si="120"/>
        <v>24875.746639840454</v>
      </c>
      <c r="DD20" s="30">
        <f t="shared" si="120"/>
        <v>31751.015457044767</v>
      </c>
      <c r="DE20" s="30">
        <f t="shared" si="120"/>
        <v>32909.079973173801</v>
      </c>
      <c r="DF20" s="30">
        <f t="shared" si="120"/>
        <v>28460.692876399607</v>
      </c>
      <c r="DG20" s="30">
        <f t="shared" si="120"/>
        <v>31160.968550792932</v>
      </c>
      <c r="DH20" s="30">
        <f t="shared" si="120"/>
        <v>28955.442164221287</v>
      </c>
      <c r="DI20" s="30">
        <f t="shared" si="120"/>
        <v>28015.612923361197</v>
      </c>
      <c r="DJ20" s="30">
        <f t="shared" si="120"/>
        <v>19507.58796890029</v>
      </c>
      <c r="DK20" s="30">
        <f t="shared" si="120"/>
        <v>21426.372619530488</v>
      </c>
      <c r="DL20" s="30">
        <f t="shared" si="120"/>
        <v>20985.124053764146</v>
      </c>
      <c r="DM20" s="30">
        <f t="shared" si="120"/>
        <v>18202.462820142755</v>
      </c>
      <c r="DN20" s="30">
        <f t="shared" si="120"/>
        <v>22527.094259223184</v>
      </c>
      <c r="DO20" s="30">
        <f t="shared" si="120"/>
        <v>23471.730233477148</v>
      </c>
      <c r="DP20" s="30">
        <f t="shared" si="120"/>
        <v>28013.946853718964</v>
      </c>
      <c r="DQ20" s="30">
        <f t="shared" si="120"/>
        <v>32693.376110334957</v>
      </c>
      <c r="DR20" s="30">
        <f t="shared" si="120"/>
        <v>30782.046290190607</v>
      </c>
      <c r="DS20" s="30">
        <f t="shared" si="120"/>
        <v>31973.017189054572</v>
      </c>
      <c r="DT20" s="30">
        <f t="shared" si="120"/>
        <v>29494.407732240186</v>
      </c>
      <c r="DU20" s="30">
        <f t="shared" si="120"/>
        <v>28586.007093998138</v>
      </c>
      <c r="DV20" s="30">
        <f t="shared" si="120"/>
        <v>20086.088460965537</v>
      </c>
      <c r="DW20" s="30">
        <f t="shared" si="120"/>
        <v>22725.513565579127</v>
      </c>
      <c r="DX20" s="30">
        <f t="shared" si="120"/>
        <v>22061.944854311601</v>
      </c>
      <c r="DY20" s="30">
        <f t="shared" si="120"/>
        <v>19288.589028207247</v>
      </c>
      <c r="DZ20" s="141">
        <f t="shared" si="120"/>
        <v>23359.321369623667</v>
      </c>
      <c r="EA20" s="141">
        <f t="shared" si="120"/>
        <v>24252.340502123247</v>
      </c>
      <c r="EB20" s="141">
        <f t="shared" si="120"/>
        <v>29098.907454976241</v>
      </c>
      <c r="EC20" s="141">
        <f t="shared" si="120"/>
        <v>33566.95267067229</v>
      </c>
      <c r="ED20" s="141">
        <f t="shared" si="120"/>
        <v>31768.703670798393</v>
      </c>
      <c r="EE20" s="141">
        <f t="shared" ref="EE20:FF20" si="121">EE25+EE30</f>
        <v>32263.339769699734</v>
      </c>
      <c r="EF20" s="141">
        <f t="shared" si="121"/>
        <v>29494.407732240186</v>
      </c>
      <c r="EG20" s="141">
        <f t="shared" si="121"/>
        <v>28586.007093998138</v>
      </c>
      <c r="EH20" s="141">
        <f t="shared" si="121"/>
        <v>19752.755127632205</v>
      </c>
      <c r="EI20" s="141">
        <f t="shared" si="121"/>
        <v>21725.513565579127</v>
      </c>
      <c r="EJ20" s="141">
        <f t="shared" si="121"/>
        <v>21195.278187644933</v>
      </c>
      <c r="EK20" s="141">
        <f t="shared" si="121"/>
        <v>18287.897872011381</v>
      </c>
      <c r="EL20" s="141">
        <f t="shared" si="121"/>
        <v>23363.597425438609</v>
      </c>
      <c r="EM20" s="141">
        <f t="shared" si="121"/>
        <v>24724.45037200228</v>
      </c>
      <c r="EN20" s="141">
        <f t="shared" si="121"/>
        <v>30805.104533272177</v>
      </c>
      <c r="EO20" s="141">
        <f t="shared" si="121"/>
        <v>35186.704620681427</v>
      </c>
      <c r="EP20" s="141">
        <f t="shared" si="121"/>
        <v>32524.682438300042</v>
      </c>
      <c r="EQ20" s="141">
        <f t="shared" si="121"/>
        <v>31278.388551162814</v>
      </c>
      <c r="ER20" s="141">
        <f t="shared" si="121"/>
        <v>28713.057976018739</v>
      </c>
      <c r="ES20" s="141">
        <f t="shared" si="121"/>
        <v>27790.87008026375</v>
      </c>
      <c r="ET20" s="141">
        <f t="shared" si="121"/>
        <v>18932.364029044053</v>
      </c>
      <c r="EU20" s="141">
        <f t="shared" si="121"/>
        <v>20568.761768119817</v>
      </c>
      <c r="EV20" s="141">
        <f t="shared" si="121"/>
        <v>20014.647663858519</v>
      </c>
      <c r="EW20" s="141">
        <f t="shared" si="121"/>
        <v>21252.239429574831</v>
      </c>
      <c r="EX20" s="141">
        <f t="shared" si="121"/>
        <v>22324.539581092104</v>
      </c>
      <c r="EY20" s="141">
        <f t="shared" si="121"/>
        <v>24017.847586541022</v>
      </c>
      <c r="EZ20" s="141">
        <f t="shared" si="121"/>
        <v>28429.462382007532</v>
      </c>
      <c r="FA20" s="141">
        <f t="shared" si="121"/>
        <v>31231.042122404146</v>
      </c>
      <c r="FB20" s="141">
        <f t="shared" si="121"/>
        <v>30311.560961974796</v>
      </c>
      <c r="FC20" s="141">
        <f t="shared" si="121"/>
        <v>31373.405025071548</v>
      </c>
      <c r="FD20" s="141">
        <f t="shared" si="121"/>
        <v>29462.43451432548</v>
      </c>
      <c r="FE20" s="141">
        <f t="shared" si="121"/>
        <v>28866.888019052127</v>
      </c>
      <c r="FF20" s="141">
        <f t="shared" si="121"/>
        <v>19082.470617378396</v>
      </c>
      <c r="FG20" s="141">
        <f t="shared" ref="FG20:FH20" si="122">FG25+FG30</f>
        <v>21619.144782652413</v>
      </c>
      <c r="FH20" s="141">
        <f t="shared" si="122"/>
        <v>23162.914639902265</v>
      </c>
      <c r="FI20" s="141">
        <f t="shared" ref="FI20:FJ20" si="123">FI25+FI30</f>
        <v>20393.507189966578</v>
      </c>
      <c r="FJ20" s="141">
        <f t="shared" si="123"/>
        <v>25482.228236563107</v>
      </c>
      <c r="FK20" s="30">
        <f t="shared" ref="FK20" si="124">FK25+FK30</f>
        <v>27106.906426854111</v>
      </c>
      <c r="FL20" s="30">
        <f t="shared" ref="FL20:FN20" si="125">FL25+FL30</f>
        <v>33117.063383334411</v>
      </c>
      <c r="FM20" s="30">
        <f t="shared" si="125"/>
        <v>37501.716268340948</v>
      </c>
      <c r="FN20" s="30">
        <f t="shared" si="125"/>
        <v>42431.304300513228</v>
      </c>
      <c r="FO20" s="30">
        <f t="shared" ref="FO20:FP20" si="126">FO25+FO30</f>
        <v>38378.454943924371</v>
      </c>
      <c r="FP20" s="30">
        <f t="shared" si="126"/>
        <v>36330.105503350838</v>
      </c>
      <c r="FQ20" s="30">
        <f t="shared" ref="FQ20:FR20" si="127">FQ25+FQ30</f>
        <v>31666.619408614482</v>
      </c>
      <c r="FR20" s="30">
        <f t="shared" si="127"/>
        <v>23845.569100515331</v>
      </c>
      <c r="FS20" s="30">
        <f t="shared" ref="FS20:FT20" si="128">FS25+FS30</f>
        <v>20893.155286850531</v>
      </c>
      <c r="FT20" s="30">
        <f t="shared" si="128"/>
        <v>20332.129777486334</v>
      </c>
      <c r="FU20" s="30">
        <f t="shared" ref="FU20:FV20" si="129">FU25+FU30</f>
        <v>19554.854251754979</v>
      </c>
      <c r="FV20" s="30">
        <f t="shared" si="129"/>
        <v>21252.893641780225</v>
      </c>
      <c r="FW20" s="30">
        <f t="shared" ref="FW20:FX20" si="130">FW25+FW30</f>
        <v>22224.339846553343</v>
      </c>
      <c r="FX20" s="30">
        <f t="shared" si="130"/>
        <v>34820.067599702372</v>
      </c>
      <c r="FY20" s="254">
        <f t="shared" ref="FY20:GA20" si="131">FY25+FY30</f>
        <v>40760.818082082471</v>
      </c>
      <c r="FZ20" s="278">
        <f t="shared" ref="FZ20" si="132">FZ25+FZ30</f>
        <v>38683.338148369992</v>
      </c>
      <c r="GA20" s="31">
        <f t="shared" si="131"/>
        <v>39137.794846236815</v>
      </c>
      <c r="GB20" s="31">
        <f t="shared" ref="GB20" si="133">GB25+GB30</f>
        <v>35782.573063425509</v>
      </c>
      <c r="GC20" s="31">
        <f t="shared" ref="GC20:GE20" si="134">GC25+GC30</f>
        <v>34281.271539404072</v>
      </c>
      <c r="GD20" s="31">
        <f t="shared" ref="GD20" si="135">GD25+GD30</f>
        <v>22835.322372742961</v>
      </c>
      <c r="GE20" s="31">
        <f t="shared" si="134"/>
        <v>19789.401376781345</v>
      </c>
      <c r="GF20" s="31">
        <f t="shared" ref="GF20" si="136">GF25+GF30</f>
        <v>19231.481545903676</v>
      </c>
      <c r="GG20" s="31">
        <f t="shared" ref="GG20:GH20" si="137">GG25+GG30</f>
        <v>16468.077626176506</v>
      </c>
      <c r="GH20" s="31">
        <f t="shared" si="137"/>
        <v>21143.673821330573</v>
      </c>
      <c r="GI20" s="31">
        <f t="shared" ref="GI20:GJ20" si="138">GI25+GI30</f>
        <v>22209.773120279333</v>
      </c>
      <c r="GJ20" s="31">
        <f t="shared" si="138"/>
        <v>27479.489937105289</v>
      </c>
      <c r="GK20" s="31">
        <f t="shared" ref="GK20:GL20" si="139">GK25+GK30</f>
        <v>32067.325129022658</v>
      </c>
      <c r="GL20" s="31">
        <f t="shared" si="139"/>
        <v>30493.895764601875</v>
      </c>
    </row>
    <row r="21" spans="1:194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140">O20-C20</f>
        <v>-10243.019781938423</v>
      </c>
      <c r="P21" s="30">
        <f t="shared" si="140"/>
        <v>-7130.1165561319758</v>
      </c>
      <c r="Q21" s="30">
        <f t="shared" si="140"/>
        <v>-1597.8584916158288</v>
      </c>
      <c r="R21" s="30">
        <f t="shared" si="140"/>
        <v>-4363.4498894653043</v>
      </c>
      <c r="S21" s="30">
        <f t="shared" si="140"/>
        <v>-1726.8907496803477</v>
      </c>
      <c r="T21" s="30">
        <f t="shared" si="140"/>
        <v>803.21677720136358</v>
      </c>
      <c r="U21" s="30">
        <f t="shared" si="140"/>
        <v>2821.4963470938419</v>
      </c>
      <c r="V21" s="30">
        <f t="shared" si="140"/>
        <v>-2694.632685164237</v>
      </c>
      <c r="W21" s="30">
        <f t="shared" si="140"/>
        <v>-5930.1165561319758</v>
      </c>
      <c r="X21" s="30">
        <f t="shared" si="140"/>
        <v>47.302798706761678</v>
      </c>
      <c r="Y21" s="30">
        <f t="shared" si="140"/>
        <v>869.88344386802783</v>
      </c>
      <c r="Z21" s="30">
        <f t="shared" si="140"/>
        <v>2176.3350567712696</v>
      </c>
      <c r="AA21" s="30">
        <f t="shared" si="140"/>
        <v>2611.3704930269705</v>
      </c>
      <c r="AB21" s="30">
        <f t="shared" si="140"/>
        <v>4124.0433040868847</v>
      </c>
      <c r="AC21" s="30">
        <f t="shared" si="140"/>
        <v>-2033.7907972956054</v>
      </c>
      <c r="AD21" s="30">
        <f t="shared" si="140"/>
        <v>2093.0909231344995</v>
      </c>
      <c r="AE21" s="30">
        <f t="shared" si="140"/>
        <v>-66.048861811741517</v>
      </c>
      <c r="AF21" s="30">
        <f t="shared" si="140"/>
        <v>2059.7575898011601</v>
      </c>
      <c r="AG21" s="30">
        <f t="shared" si="140"/>
        <v>3482.3382349624626</v>
      </c>
      <c r="AH21" s="30">
        <f t="shared" si="140"/>
        <v>514.5962994786023</v>
      </c>
      <c r="AI21" s="30">
        <f t="shared" si="140"/>
        <v>7693.0909231345031</v>
      </c>
      <c r="AJ21" s="30">
        <f t="shared" si="140"/>
        <v>11901.693073672122</v>
      </c>
      <c r="AK21" s="30">
        <f t="shared" si="140"/>
        <v>9526.4242564678389</v>
      </c>
      <c r="AL21" s="30">
        <f t="shared" si="140"/>
        <v>1030.725331736634</v>
      </c>
      <c r="AM21" s="30">
        <f t="shared" si="140"/>
        <v>-1296.6756169196888</v>
      </c>
      <c r="AN21" s="30">
        <f t="shared" si="140"/>
        <v>-1081.714549066528</v>
      </c>
      <c r="AO21" s="30">
        <f t="shared" si="140"/>
        <v>4445.2598669512663</v>
      </c>
      <c r="AP21" s="30">
        <f t="shared" si="140"/>
        <v>8161.3888992093489</v>
      </c>
      <c r="AQ21" s="30">
        <f t="shared" si="140"/>
        <v>9832.3566411448228</v>
      </c>
      <c r="AR21" s="30">
        <f t="shared" si="140"/>
        <v>-1705.277767457319</v>
      </c>
      <c r="AS21" s="30">
        <f t="shared" si="140"/>
        <v>-3135.3852943390521</v>
      </c>
      <c r="AT21" s="30">
        <f t="shared" si="140"/>
        <v>1187.1953508222214</v>
      </c>
      <c r="AU21" s="30">
        <f t="shared" ref="AU21:BZ21" si="141">AU20-AI20</f>
        <v>-1405.2777674573335</v>
      </c>
      <c r="AV21" s="30">
        <f t="shared" si="141"/>
        <v>-3651.5143265971055</v>
      </c>
      <c r="AW21" s="30">
        <f t="shared" si="141"/>
        <v>-9305.2777674573153</v>
      </c>
      <c r="AX21" s="30">
        <f t="shared" si="141"/>
        <v>-6006.3530362745223</v>
      </c>
      <c r="AY21" s="30">
        <f t="shared" si="141"/>
        <v>2555.3038448985026</v>
      </c>
      <c r="AZ21" s="30">
        <f t="shared" si="141"/>
        <v>-6657.353075489209</v>
      </c>
      <c r="BA21" s="30">
        <f t="shared" si="141"/>
        <v>-4380.1800260692289</v>
      </c>
      <c r="BB21" s="30">
        <f t="shared" si="141"/>
        <v>-13224.266047574616</v>
      </c>
      <c r="BC21" s="30">
        <f t="shared" si="141"/>
        <v>-12347.921961553107</v>
      </c>
      <c r="BD21" s="30">
        <f t="shared" si="141"/>
        <v>-1757.5993809079409</v>
      </c>
      <c r="BE21" s="30">
        <f t="shared" si="141"/>
        <v>-444.69615510149379</v>
      </c>
      <c r="BF21" s="30">
        <f t="shared" si="141"/>
        <v>-4380.1800260692289</v>
      </c>
      <c r="BG21" s="30">
        <f t="shared" si="141"/>
        <v>-9790.9327142412731</v>
      </c>
      <c r="BH21" s="30">
        <f t="shared" si="141"/>
        <v>-8767.2768002627708</v>
      </c>
      <c r="BI21" s="30">
        <f t="shared" si="141"/>
        <v>609.06728575871603</v>
      </c>
      <c r="BJ21" s="30">
        <f t="shared" si="141"/>
        <v>5039.1748126404636</v>
      </c>
      <c r="BK21" s="30">
        <f t="shared" si="141"/>
        <v>-2553.0262308795282</v>
      </c>
      <c r="BL21" s="30">
        <f t="shared" si="141"/>
        <v>-2320.3073368703335</v>
      </c>
      <c r="BM21" s="30">
        <f t="shared" si="141"/>
        <v>-5133.6713921698429</v>
      </c>
      <c r="BN21" s="30">
        <f t="shared" si="141"/>
        <v>3908.2640917011013</v>
      </c>
      <c r="BO21" s="30">
        <f t="shared" si="141"/>
        <v>5059.8769949269408</v>
      </c>
      <c r="BP21" s="30">
        <f t="shared" si="141"/>
        <v>4408.2640917011122</v>
      </c>
      <c r="BQ21" s="30">
        <f t="shared" si="141"/>
        <v>-6811.0907470085676</v>
      </c>
      <c r="BR21" s="30">
        <f t="shared" si="141"/>
        <v>2576.0060271849834</v>
      </c>
      <c r="BS21" s="30">
        <f t="shared" si="141"/>
        <v>5374.9307583677837</v>
      </c>
      <c r="BT21" s="30">
        <f t="shared" si="141"/>
        <v>-3585.2842953956788</v>
      </c>
      <c r="BU21" s="30">
        <f t="shared" si="141"/>
        <v>-1225.0692416322199</v>
      </c>
      <c r="BV21" s="30">
        <f t="shared" si="141"/>
        <v>-4069.1552631376035</v>
      </c>
      <c r="BW21" s="30">
        <f t="shared" si="141"/>
        <v>-11698.7733276125</v>
      </c>
      <c r="BX21" s="30">
        <f t="shared" si="141"/>
        <v>785.09764012943197</v>
      </c>
      <c r="BY21" s="30">
        <f t="shared" si="141"/>
        <v>4591.5492530326592</v>
      </c>
      <c r="BZ21" s="30">
        <f t="shared" si="141"/>
        <v>-5281.5690265372305</v>
      </c>
      <c r="CA21" s="30">
        <f t="shared" ref="CA21:DF21" si="142">CA20-BO20</f>
        <v>-1085.8701018060565</v>
      </c>
      <c r="CB21" s="30">
        <f t="shared" si="142"/>
        <v>-681.56902653723591</v>
      </c>
      <c r="CC21" s="30">
        <f t="shared" si="142"/>
        <v>8946.3879627100814</v>
      </c>
      <c r="CD21" s="30">
        <f t="shared" si="142"/>
        <v>6236.7105433552424</v>
      </c>
      <c r="CE21" s="30">
        <f t="shared" si="142"/>
        <v>-5248.2356932039002</v>
      </c>
      <c r="CF21" s="30">
        <f t="shared" si="142"/>
        <v>9656.0653820649204</v>
      </c>
      <c r="CG21" s="30">
        <f t="shared" si="142"/>
        <v>8751.7643067961071</v>
      </c>
      <c r="CH21" s="30">
        <f t="shared" si="142"/>
        <v>6720.5815110971744</v>
      </c>
      <c r="CI21" s="30">
        <f t="shared" si="142"/>
        <v>10737.944295204066</v>
      </c>
      <c r="CJ21" s="30">
        <f t="shared" si="142"/>
        <v>6735.6798744190746</v>
      </c>
      <c r="CK21" s="30">
        <f t="shared" si="142"/>
        <v>221.8152629459837</v>
      </c>
      <c r="CL21" s="30">
        <f t="shared" si="142"/>
        <v>-268.50731769913546</v>
      </c>
      <c r="CM21" s="30">
        <f t="shared" si="142"/>
        <v>-1681.4105435056044</v>
      </c>
      <c r="CN21" s="30">
        <f t="shared" si="142"/>
        <v>-5068.5073176991555</v>
      </c>
      <c r="CO21" s="30">
        <f t="shared" si="142"/>
        <v>-8100.7653822152824</v>
      </c>
      <c r="CP21" s="30">
        <f t="shared" si="142"/>
        <v>-8294.313769312048</v>
      </c>
      <c r="CQ21" s="30">
        <f t="shared" si="142"/>
        <v>1198.1593489675106</v>
      </c>
      <c r="CR21" s="30">
        <f t="shared" si="142"/>
        <v>-9165.2815112475364</v>
      </c>
      <c r="CS21" s="30">
        <f t="shared" si="142"/>
        <v>-17768.507317699168</v>
      </c>
      <c r="CT21" s="30">
        <f t="shared" si="142"/>
        <v>-14649.152478989501</v>
      </c>
      <c r="CU21" s="30">
        <f t="shared" si="142"/>
        <v>-7438.5307740640201</v>
      </c>
      <c r="CV21" s="30">
        <f t="shared" si="142"/>
        <v>-2187.4184270117366</v>
      </c>
      <c r="CW21" s="30">
        <f t="shared" si="142"/>
        <v>-5083.692064386596</v>
      </c>
      <c r="CX21" s="30">
        <f t="shared" si="142"/>
        <v>-2621.3264729887687</v>
      </c>
      <c r="CY21" s="30">
        <f t="shared" si="142"/>
        <v>884.04987109725698</v>
      </c>
      <c r="CZ21" s="30">
        <f t="shared" si="142"/>
        <v>12512.006860344582</v>
      </c>
      <c r="DA21" s="30">
        <f t="shared" si="142"/>
        <v>5335.6627743230638</v>
      </c>
      <c r="DB21" s="30">
        <f t="shared" si="142"/>
        <v>19400.178903355307</v>
      </c>
      <c r="DC21" s="30">
        <f t="shared" si="142"/>
        <v>5112.0068603445616</v>
      </c>
      <c r="DD21" s="30">
        <f t="shared" si="142"/>
        <v>10464.695032387579</v>
      </c>
      <c r="DE21" s="30">
        <f t="shared" si="142"/>
        <v>10945.340193677908</v>
      </c>
      <c r="DF21" s="30">
        <f t="shared" si="142"/>
        <v>6077.598258194048</v>
      </c>
      <c r="DG21" s="30">
        <f t="shared" ref="DG21:ED21" si="143">DG20-CU20</f>
        <v>5958.3401905223473</v>
      </c>
      <c r="DH21" s="30">
        <f t="shared" si="143"/>
        <v>-303.63780895252057</v>
      </c>
      <c r="DI21" s="30">
        <f t="shared" si="143"/>
        <v>4329.1135953486882</v>
      </c>
      <c r="DJ21" s="30">
        <f t="shared" si="143"/>
        <v>6265.1746623931504</v>
      </c>
      <c r="DK21" s="30">
        <f t="shared" si="143"/>
        <v>1030.1958721631381</v>
      </c>
      <c r="DL21" s="30">
        <f t="shared" si="143"/>
        <v>-7723.9559194096582</v>
      </c>
      <c r="DM21" s="30">
        <f t="shared" si="143"/>
        <v>-580.81070141813689</v>
      </c>
      <c r="DN21" s="30">
        <f t="shared" si="143"/>
        <v>-14320.695391369958</v>
      </c>
      <c r="DO21" s="30">
        <f t="shared" si="143"/>
        <v>-1404.0164063633056</v>
      </c>
      <c r="DP21" s="30">
        <f t="shared" si="143"/>
        <v>-3737.0686033258025</v>
      </c>
      <c r="DQ21" s="30">
        <f t="shared" si="143"/>
        <v>-215.70386283884363</v>
      </c>
      <c r="DR21" s="30">
        <f t="shared" si="143"/>
        <v>2321.3534137909992</v>
      </c>
      <c r="DS21" s="30">
        <f t="shared" si="143"/>
        <v>812.04863826164001</v>
      </c>
      <c r="DT21" s="30">
        <f t="shared" si="143"/>
        <v>538.96556801889892</v>
      </c>
      <c r="DU21" s="30">
        <f t="shared" si="143"/>
        <v>570.39417063694054</v>
      </c>
      <c r="DV21" s="30">
        <f t="shared" si="143"/>
        <v>578.50049206524636</v>
      </c>
      <c r="DW21" s="30">
        <f t="shared" si="143"/>
        <v>1299.1409460486393</v>
      </c>
      <c r="DX21" s="30">
        <f t="shared" si="143"/>
        <v>1076.8208005474553</v>
      </c>
      <c r="DY21" s="30">
        <f t="shared" si="143"/>
        <v>1086.1262080644919</v>
      </c>
      <c r="DZ21" s="141">
        <f t="shared" si="143"/>
        <v>832.22711040048307</v>
      </c>
      <c r="EA21" s="141">
        <f t="shared" si="143"/>
        <v>780.61026864609812</v>
      </c>
      <c r="EB21" s="141">
        <f t="shared" si="143"/>
        <v>1084.9606012572767</v>
      </c>
      <c r="EC21" s="141">
        <f t="shared" si="143"/>
        <v>873.57656033733292</v>
      </c>
      <c r="ED21" s="141">
        <f t="shared" si="143"/>
        <v>986.65738060778676</v>
      </c>
      <c r="EE21" s="141">
        <f>EE20-DS20</f>
        <v>290.32258064516282</v>
      </c>
      <c r="EF21" s="141">
        <f>EF20-DT20</f>
        <v>0</v>
      </c>
      <c r="EG21" s="141">
        <f>EG20-DU20</f>
        <v>0</v>
      </c>
      <c r="EH21" s="141">
        <f t="shared" ref="EH21:FM21" si="144">EH20-DV20</f>
        <v>-333.33333333333212</v>
      </c>
      <c r="EI21" s="141">
        <f t="shared" si="144"/>
        <v>-1000</v>
      </c>
      <c r="EJ21" s="141">
        <f t="shared" si="144"/>
        <v>-866.66666666666788</v>
      </c>
      <c r="EK21" s="141">
        <f t="shared" si="144"/>
        <v>-1000.6911561958659</v>
      </c>
      <c r="EL21" s="141">
        <f t="shared" si="144"/>
        <v>4.2760558149420831</v>
      </c>
      <c r="EM21" s="141">
        <f t="shared" si="144"/>
        <v>472.10986987903379</v>
      </c>
      <c r="EN21" s="141">
        <f t="shared" si="144"/>
        <v>1706.1970782959361</v>
      </c>
      <c r="EO21" s="141">
        <f t="shared" si="144"/>
        <v>1619.7519500091366</v>
      </c>
      <c r="EP21" s="141">
        <f t="shared" si="144"/>
        <v>755.97876750164869</v>
      </c>
      <c r="EQ21" s="141">
        <f t="shared" si="144"/>
        <v>-984.95121853692035</v>
      </c>
      <c r="ER21" s="141">
        <f t="shared" si="144"/>
        <v>-781.34975622144702</v>
      </c>
      <c r="ES21" s="141">
        <f t="shared" si="144"/>
        <v>-795.13701373438744</v>
      </c>
      <c r="ET21" s="141">
        <f t="shared" si="144"/>
        <v>-820.39109858815209</v>
      </c>
      <c r="EU21" s="141">
        <f t="shared" si="144"/>
        <v>-1156.7517974593102</v>
      </c>
      <c r="EV21" s="141">
        <f t="shared" si="144"/>
        <v>-1180.6305237864144</v>
      </c>
      <c r="EW21" s="141">
        <f t="shared" si="144"/>
        <v>2964.3415575634499</v>
      </c>
      <c r="EX21" s="141">
        <f t="shared" si="144"/>
        <v>-1039.0578443465056</v>
      </c>
      <c r="EY21" s="141">
        <f t="shared" si="144"/>
        <v>-706.60278546125846</v>
      </c>
      <c r="EZ21" s="141">
        <f t="shared" si="144"/>
        <v>-2375.6421512646448</v>
      </c>
      <c r="FA21" s="141">
        <f t="shared" si="144"/>
        <v>-3955.662498277281</v>
      </c>
      <c r="FB21" s="141">
        <f t="shared" si="144"/>
        <v>-2213.1214763252465</v>
      </c>
      <c r="FC21" s="141">
        <f t="shared" si="144"/>
        <v>95.016473908734042</v>
      </c>
      <c r="FD21" s="141">
        <f t="shared" si="144"/>
        <v>749.37653830674026</v>
      </c>
      <c r="FE21" s="141">
        <f t="shared" si="144"/>
        <v>1076.0179387883763</v>
      </c>
      <c r="FF21" s="141">
        <f t="shared" si="144"/>
        <v>150.10658833434354</v>
      </c>
      <c r="FG21" s="141">
        <f t="shared" si="144"/>
        <v>1050.3830145325956</v>
      </c>
      <c r="FH21" s="141">
        <f t="shared" si="144"/>
        <v>3148.2669760437457</v>
      </c>
      <c r="FI21" s="141">
        <f t="shared" si="144"/>
        <v>-858.73223960825271</v>
      </c>
      <c r="FJ21" s="141">
        <f t="shared" si="144"/>
        <v>3157.6886554710036</v>
      </c>
      <c r="FK21" s="30">
        <f t="shared" si="144"/>
        <v>3089.0588403130896</v>
      </c>
      <c r="FL21" s="30">
        <f t="shared" si="144"/>
        <v>4687.6010013268788</v>
      </c>
      <c r="FM21" s="30">
        <f t="shared" si="144"/>
        <v>6270.6741459368022</v>
      </c>
      <c r="FN21" s="30">
        <f t="shared" ref="FN21:GG21" si="145">FN20-FB20</f>
        <v>12119.743338538432</v>
      </c>
      <c r="FO21" s="30">
        <f t="shared" ref="FO21:FZ21" si="146">FO20-FC20</f>
        <v>7005.0499188528229</v>
      </c>
      <c r="FP21" s="30">
        <f t="shared" si="145"/>
        <v>6867.6709890253587</v>
      </c>
      <c r="FQ21" s="30">
        <f t="shared" si="145"/>
        <v>2799.7313895623556</v>
      </c>
      <c r="FR21" s="30">
        <f t="shared" si="145"/>
        <v>4763.0984831369351</v>
      </c>
      <c r="FS21" s="30">
        <f t="shared" si="145"/>
        <v>-725.98949580188128</v>
      </c>
      <c r="FT21" s="30">
        <f t="shared" si="145"/>
        <v>-2830.7848624159305</v>
      </c>
      <c r="FU21" s="30">
        <f t="shared" si="145"/>
        <v>-838.65293821159867</v>
      </c>
      <c r="FV21" s="30">
        <f t="shared" si="145"/>
        <v>-4229.334594782882</v>
      </c>
      <c r="FW21" s="30">
        <f t="shared" si="145"/>
        <v>-4882.5665803007687</v>
      </c>
      <c r="FX21" s="30">
        <f t="shared" si="145"/>
        <v>1703.0042163679609</v>
      </c>
      <c r="FY21" s="254">
        <f t="shared" si="145"/>
        <v>3259.1018137415231</v>
      </c>
      <c r="FZ21" s="278">
        <f t="shared" si="146"/>
        <v>-3747.9661521432354</v>
      </c>
      <c r="GA21" s="31">
        <f t="shared" si="145"/>
        <v>759.33990231244388</v>
      </c>
      <c r="GB21" s="31">
        <f t="shared" si="145"/>
        <v>-547.53243992532953</v>
      </c>
      <c r="GC21" s="31">
        <f t="shared" si="145"/>
        <v>2614.6521307895891</v>
      </c>
      <c r="GD21" s="31">
        <f t="shared" si="145"/>
        <v>-1010.2467277723699</v>
      </c>
      <c r="GE21" s="31">
        <f t="shared" si="145"/>
        <v>-1103.7539100691865</v>
      </c>
      <c r="GF21" s="31">
        <f t="shared" si="145"/>
        <v>-1100.6482315826579</v>
      </c>
      <c r="GG21" s="31">
        <f t="shared" si="145"/>
        <v>-3086.7766255784736</v>
      </c>
      <c r="GH21" s="31">
        <f t="shared" ref="GH21:GL21" si="147">GH20-FV20</f>
        <v>-109.21982044965262</v>
      </c>
      <c r="GI21" s="31">
        <f t="shared" si="147"/>
        <v>-14.566726274009852</v>
      </c>
      <c r="GJ21" s="31">
        <f t="shared" si="147"/>
        <v>-7340.577662597083</v>
      </c>
      <c r="GK21" s="31">
        <f t="shared" si="147"/>
        <v>-8693.4929530598129</v>
      </c>
      <c r="GL21" s="31">
        <f t="shared" si="147"/>
        <v>-8189.442383768117</v>
      </c>
    </row>
    <row r="22" spans="1:194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148">O27+O32</f>
        <v>0</v>
      </c>
      <c r="P22" s="30">
        <f t="shared" si="148"/>
        <v>0</v>
      </c>
      <c r="Q22" s="30">
        <f t="shared" si="148"/>
        <v>0</v>
      </c>
      <c r="R22" s="30">
        <f t="shared" si="148"/>
        <v>0</v>
      </c>
      <c r="S22" s="30">
        <f t="shared" si="148"/>
        <v>0</v>
      </c>
      <c r="T22" s="30">
        <f t="shared" si="148"/>
        <v>0</v>
      </c>
      <c r="U22" s="30">
        <f t="shared" si="148"/>
        <v>0</v>
      </c>
      <c r="V22" s="30">
        <f t="shared" si="148"/>
        <v>0</v>
      </c>
      <c r="W22" s="30">
        <f t="shared" si="148"/>
        <v>0</v>
      </c>
      <c r="X22" s="30">
        <f t="shared" si="148"/>
        <v>0</v>
      </c>
      <c r="Y22" s="30">
        <f t="shared" si="148"/>
        <v>0</v>
      </c>
      <c r="Z22" s="30">
        <f t="shared" si="148"/>
        <v>0</v>
      </c>
      <c r="AA22" s="30">
        <f t="shared" si="148"/>
        <v>0</v>
      </c>
      <c r="AB22" s="30">
        <f t="shared" si="148"/>
        <v>0</v>
      </c>
      <c r="AC22" s="30">
        <f t="shared" si="148"/>
        <v>0</v>
      </c>
      <c r="AD22" s="30">
        <f t="shared" si="148"/>
        <v>0</v>
      </c>
      <c r="AE22" s="30">
        <f t="shared" si="148"/>
        <v>0</v>
      </c>
      <c r="AF22" s="30">
        <f t="shared" si="148"/>
        <v>0</v>
      </c>
      <c r="AG22" s="30">
        <f t="shared" si="148"/>
        <v>0</v>
      </c>
      <c r="AH22" s="30">
        <f t="shared" si="148"/>
        <v>0</v>
      </c>
      <c r="AI22" s="30">
        <f t="shared" si="148"/>
        <v>0</v>
      </c>
      <c r="AJ22" s="30">
        <f t="shared" si="148"/>
        <v>0</v>
      </c>
      <c r="AK22" s="30">
        <f t="shared" si="148"/>
        <v>0</v>
      </c>
      <c r="AL22" s="30">
        <f t="shared" si="148"/>
        <v>0</v>
      </c>
      <c r="AM22" s="30">
        <f t="shared" si="148"/>
        <v>0</v>
      </c>
      <c r="AN22" s="30">
        <f t="shared" si="148"/>
        <v>0</v>
      </c>
      <c r="AO22" s="30">
        <f t="shared" si="148"/>
        <v>0</v>
      </c>
      <c r="AP22" s="30">
        <f t="shared" si="148"/>
        <v>0</v>
      </c>
      <c r="AQ22" s="30">
        <f t="shared" si="148"/>
        <v>0</v>
      </c>
      <c r="AR22" s="30">
        <f t="shared" si="148"/>
        <v>0</v>
      </c>
      <c r="AS22" s="30">
        <f t="shared" si="148"/>
        <v>0</v>
      </c>
      <c r="AT22" s="30">
        <f t="shared" si="148"/>
        <v>0</v>
      </c>
      <c r="AU22" s="30">
        <f t="shared" si="148"/>
        <v>0</v>
      </c>
      <c r="AV22" s="30">
        <f t="shared" si="148"/>
        <v>0</v>
      </c>
      <c r="AW22" s="30">
        <f t="shared" si="148"/>
        <v>0</v>
      </c>
      <c r="AX22" s="30">
        <f t="shared" si="148"/>
        <v>0</v>
      </c>
      <c r="AY22" s="30">
        <f t="shared" si="148"/>
        <v>0</v>
      </c>
      <c r="AZ22" s="30">
        <f t="shared" si="148"/>
        <v>0</v>
      </c>
      <c r="BA22" s="30">
        <f t="shared" si="148"/>
        <v>0</v>
      </c>
      <c r="BB22" s="30">
        <f t="shared" si="148"/>
        <v>0</v>
      </c>
      <c r="BC22" s="30">
        <f t="shared" si="148"/>
        <v>0</v>
      </c>
      <c r="BD22" s="30">
        <f t="shared" si="148"/>
        <v>0</v>
      </c>
      <c r="BE22" s="30">
        <f t="shared" si="148"/>
        <v>0</v>
      </c>
      <c r="BF22" s="30">
        <f t="shared" si="148"/>
        <v>0</v>
      </c>
      <c r="BG22" s="30">
        <f t="shared" si="148"/>
        <v>0</v>
      </c>
      <c r="BH22" s="30">
        <f t="shared" si="148"/>
        <v>0</v>
      </c>
      <c r="BI22" s="30">
        <f t="shared" si="148"/>
        <v>0</v>
      </c>
      <c r="BJ22" s="30">
        <f t="shared" si="148"/>
        <v>0</v>
      </c>
      <c r="BK22" s="30">
        <f>BK20-MIN(C20,O20,AA20,AM20,AY20)</f>
        <v>1316.9724901262562</v>
      </c>
      <c r="BL22" s="30">
        <f t="shared" ref="BL22:DW22" si="149">BL27+BL32</f>
        <v>-8071.6245162932546</v>
      </c>
      <c r="BM22" s="30">
        <f t="shared" si="149"/>
        <v>-7103.7475100958745</v>
      </c>
      <c r="BN22" s="30">
        <f t="shared" si="149"/>
        <v>-1809.7690154722429</v>
      </c>
      <c r="BO22" s="30">
        <f t="shared" si="149"/>
        <v>709.1557157105799</v>
      </c>
      <c r="BP22" s="30">
        <f t="shared" si="149"/>
        <v>2963.5643178611085</v>
      </c>
      <c r="BQ22" s="30">
        <f t="shared" si="149"/>
        <v>-7090.8442842894374</v>
      </c>
      <c r="BR22" s="30">
        <f t="shared" si="149"/>
        <v>-548.90880041847493</v>
      </c>
      <c r="BS22" s="30">
        <f t="shared" si="149"/>
        <v>-1409.7690154722295</v>
      </c>
      <c r="BT22" s="30">
        <f t="shared" si="149"/>
        <v>-8019.8765423539571</v>
      </c>
      <c r="BU22" s="30">
        <f t="shared" si="149"/>
        <v>-2336.4356821388974</v>
      </c>
      <c r="BV22" s="30">
        <f t="shared" si="149"/>
        <v>-2794.0700907410387</v>
      </c>
      <c r="BW22" s="30">
        <f t="shared" si="149"/>
        <v>-12204.408153539498</v>
      </c>
      <c r="BX22" s="30">
        <f t="shared" si="149"/>
        <v>-4673.4372334695954</v>
      </c>
      <c r="BY22" s="30">
        <f t="shared" si="149"/>
        <v>-772.15008902336888</v>
      </c>
      <c r="BZ22" s="30">
        <f t="shared" si="149"/>
        <v>-6406.3436374104804</v>
      </c>
      <c r="CA22" s="30">
        <f t="shared" si="149"/>
        <v>-526.98879870078918</v>
      </c>
      <c r="CB22" s="30">
        <f t="shared" si="149"/>
        <v>1520.3230292561955</v>
      </c>
      <c r="CC22" s="30">
        <f t="shared" si="149"/>
        <v>2673.0112012992013</v>
      </c>
      <c r="CD22" s="30">
        <f t="shared" si="149"/>
        <v>6247.2047496863015</v>
      </c>
      <c r="CE22" s="30">
        <f t="shared" si="149"/>
        <v>-5846.3436374104667</v>
      </c>
      <c r="CF22" s="30">
        <f t="shared" si="149"/>
        <v>2447.2047496862929</v>
      </c>
      <c r="CG22" s="30">
        <f t="shared" si="149"/>
        <v>6320.3230292562002</v>
      </c>
      <c r="CH22" s="30">
        <f t="shared" si="149"/>
        <v>4292.3660400088893</v>
      </c>
      <c r="CI22" s="30">
        <f t="shared" si="149"/>
        <v>609.89630916181306</v>
      </c>
      <c r="CJ22" s="30">
        <f t="shared" si="149"/>
        <v>3092.2894443914247</v>
      </c>
      <c r="CK22" s="30">
        <f t="shared" si="149"/>
        <v>-48.168206967235754</v>
      </c>
      <c r="CL22" s="30">
        <f t="shared" si="149"/>
        <v>-5806.2327230962337</v>
      </c>
      <c r="CM22" s="30">
        <f t="shared" si="149"/>
        <v>-2486.8778843865675</v>
      </c>
      <c r="CN22" s="30">
        <f t="shared" si="149"/>
        <v>-4012.8993897629207</v>
      </c>
      <c r="CO22" s="30">
        <f t="shared" si="149"/>
        <v>-5835.2649811607616</v>
      </c>
      <c r="CP22" s="30">
        <f t="shared" si="149"/>
        <v>-3273.9746585801113</v>
      </c>
      <c r="CQ22" s="30">
        <f t="shared" si="149"/>
        <v>-3972.899389762913</v>
      </c>
      <c r="CR22" s="30">
        <f t="shared" si="149"/>
        <v>-7828.8133682575417</v>
      </c>
      <c r="CS22" s="30">
        <f t="shared" si="149"/>
        <v>-13119.566056429592</v>
      </c>
      <c r="CT22" s="30">
        <f t="shared" si="149"/>
        <v>-10899.78111019304</v>
      </c>
      <c r="CU22" s="30">
        <f t="shared" si="149"/>
        <v>-6377.5890578403796</v>
      </c>
      <c r="CV22" s="30">
        <f t="shared" si="149"/>
        <v>1412.5905067552039</v>
      </c>
      <c r="CW22" s="30">
        <f t="shared" si="149"/>
        <v>-5080.8148642919996</v>
      </c>
      <c r="CX22" s="30">
        <f t="shared" si="149"/>
        <v>-7086.6213159048957</v>
      </c>
      <c r="CY22" s="30">
        <f t="shared" si="149"/>
        <v>-1558.2342191307055</v>
      </c>
      <c r="CZ22" s="30">
        <f t="shared" si="149"/>
        <v>9460.0453507617694</v>
      </c>
      <c r="DA22" s="30">
        <f t="shared" si="149"/>
        <v>1409.5077163531605</v>
      </c>
      <c r="DB22" s="30">
        <f t="shared" si="149"/>
        <v>16661.120619578964</v>
      </c>
      <c r="DC22" s="30">
        <f t="shared" si="149"/>
        <v>3113.3786840950888</v>
      </c>
      <c r="DD22" s="30">
        <f t="shared" si="149"/>
        <v>5738.5399744176766</v>
      </c>
      <c r="DE22" s="30">
        <f t="shared" si="149"/>
        <v>1613.3786840950936</v>
      </c>
      <c r="DF22" s="30">
        <f t="shared" si="149"/>
        <v>-2229.2019610661964</v>
      </c>
      <c r="DG22" s="30">
        <f t="shared" si="149"/>
        <v>1260.1675711726609</v>
      </c>
      <c r="DH22" s="30">
        <f t="shared" si="149"/>
        <v>1837.8129627672388</v>
      </c>
      <c r="DI22" s="30">
        <f t="shared" si="149"/>
        <v>1205.1345243860967</v>
      </c>
      <c r="DJ22" s="30">
        <f t="shared" si="149"/>
        <v>2676.0343011079808</v>
      </c>
      <c r="DK22" s="30">
        <f t="shared" si="149"/>
        <v>1306.2168012005457</v>
      </c>
      <c r="DL22" s="30">
        <f t="shared" si="149"/>
        <v>-146.42961402816096</v>
      </c>
      <c r="DM22" s="30">
        <f t="shared" si="149"/>
        <v>1043.5973243934604</v>
      </c>
      <c r="DN22" s="30">
        <f t="shared" si="149"/>
        <v>-767.25510749384762</v>
      </c>
      <c r="DO22" s="30">
        <f t="shared" si="149"/>
        <v>2380.1765656848474</v>
      </c>
      <c r="DP22" s="30">
        <f t="shared" si="149"/>
        <v>2280.8878095825721</v>
      </c>
      <c r="DQ22" s="30">
        <f t="shared" si="149"/>
        <v>1135.1557758759845</v>
      </c>
      <c r="DR22" s="30">
        <f t="shared" si="149"/>
        <v>268.34208476389119</v>
      </c>
      <c r="DS22" s="30">
        <f t="shared" si="149"/>
        <v>3071.0253788002351</v>
      </c>
      <c r="DT22" s="30">
        <f t="shared" si="149"/>
        <v>1834.8957424433615</v>
      </c>
      <c r="DU22" s="30">
        <f t="shared" si="149"/>
        <v>1990.5057640688581</v>
      </c>
      <c r="DV22" s="30">
        <f t="shared" si="149"/>
        <v>2854.127605799405</v>
      </c>
      <c r="DW22" s="30">
        <f t="shared" si="149"/>
        <v>1763.9893286740503</v>
      </c>
      <c r="DX22" s="30">
        <f t="shared" ref="DX22:ED22" si="150">DX27+DX32</f>
        <v>241.14344883936792</v>
      </c>
      <c r="DY22" s="30">
        <f t="shared" si="150"/>
        <v>2371.8467511797226</v>
      </c>
      <c r="DZ22" s="141">
        <f t="shared" si="150"/>
        <v>-1054.605259736069</v>
      </c>
      <c r="EA22" s="141">
        <f t="shared" si="150"/>
        <v>2154.2178607084147</v>
      </c>
      <c r="EB22" s="141">
        <f t="shared" si="150"/>
        <v>2639.2232099431517</v>
      </c>
      <c r="EC22" s="141">
        <f t="shared" si="150"/>
        <v>1911.1675205525596</v>
      </c>
      <c r="ED22" s="141">
        <f t="shared" si="150"/>
        <v>1974.7543771806479</v>
      </c>
      <c r="EE22" s="141">
        <f t="shared" ref="EE22:FF22" si="151">EE27+EE32</f>
        <v>3687.1421549830875</v>
      </c>
      <c r="EF22" s="141">
        <f t="shared" si="151"/>
        <v>721.15837312272618</v>
      </c>
      <c r="EG22" s="141">
        <f t="shared" si="151"/>
        <v>1064.6697205533244</v>
      </c>
      <c r="EH22" s="141">
        <f t="shared" si="151"/>
        <v>2786.3398050194191</v>
      </c>
      <c r="EI22" s="141">
        <f t="shared" si="151"/>
        <v>674.76811987457404</v>
      </c>
      <c r="EJ22" s="141">
        <f t="shared" si="151"/>
        <v>-648.48229727649596</v>
      </c>
      <c r="EK22" s="141">
        <f t="shared" si="151"/>
        <v>33.835422691015708</v>
      </c>
      <c r="EL22" s="141">
        <f t="shared" si="151"/>
        <v>-1821.1506832069297</v>
      </c>
      <c r="EM22" s="141">
        <f t="shared" si="151"/>
        <v>2538.6228549092557</v>
      </c>
      <c r="EN22" s="141">
        <f t="shared" si="151"/>
        <v>2684.7461080117978</v>
      </c>
      <c r="EO22" s="141">
        <f t="shared" si="151"/>
        <v>3013.6254945070336</v>
      </c>
      <c r="EP22" s="141">
        <f t="shared" si="151"/>
        <v>2439.3255277421995</v>
      </c>
      <c r="EQ22" s="141">
        <f t="shared" si="151"/>
        <v>630.16595033233011</v>
      </c>
      <c r="ER22" s="141">
        <f t="shared" si="151"/>
        <v>-1016.9092243934678</v>
      </c>
      <c r="ES22" s="141">
        <f t="shared" si="151"/>
        <v>262.0065139099321</v>
      </c>
      <c r="ET22" s="141">
        <f t="shared" si="151"/>
        <v>1241.847100343839</v>
      </c>
      <c r="EU22" s="141">
        <f t="shared" si="151"/>
        <v>-588.37890674542246</v>
      </c>
      <c r="EV22" s="141">
        <f t="shared" si="151"/>
        <v>-1815.0523724862226</v>
      </c>
      <c r="EW22" s="141">
        <f t="shared" si="151"/>
        <v>3650.2726317428101</v>
      </c>
      <c r="EX22" s="141">
        <f t="shared" si="151"/>
        <v>-2384.5431093311818</v>
      </c>
      <c r="EY22" s="141">
        <f t="shared" si="151"/>
        <v>600.24608115321666</v>
      </c>
      <c r="EZ22" s="141">
        <f t="shared" si="151"/>
        <v>238.40343727366366</v>
      </c>
      <c r="FA22" s="141">
        <f t="shared" si="151"/>
        <v>-32.928508467531302</v>
      </c>
      <c r="FB22" s="141">
        <f t="shared" si="151"/>
        <v>1127.7169831959529</v>
      </c>
      <c r="FC22" s="141">
        <f t="shared" si="151"/>
        <v>997.73654087542195</v>
      </c>
      <c r="FD22" s="141">
        <f t="shared" si="151"/>
        <v>279.15539874664017</v>
      </c>
      <c r="FE22" s="141">
        <f t="shared" si="151"/>
        <v>1533.8887151253775</v>
      </c>
      <c r="FF22" s="141">
        <f t="shared" si="151"/>
        <v>778.22883876855201</v>
      </c>
      <c r="FG22" s="141">
        <f t="shared" ref="FG22:FH22" si="152">FG27+FG32</f>
        <v>250.67712941722937</v>
      </c>
      <c r="FH22" s="141">
        <f t="shared" si="152"/>
        <v>569.69969335166229</v>
      </c>
      <c r="FI22" s="141">
        <f t="shared" ref="FI22:FJ22" si="153">FI27+FI32</f>
        <v>1230.6146556671529</v>
      </c>
      <c r="FJ22" s="141">
        <f t="shared" si="153"/>
        <v>-202.24022063103098</v>
      </c>
      <c r="FK22" s="30">
        <f t="shared" ref="FK22" si="154">FK27+FK32</f>
        <v>2838.4833600572811</v>
      </c>
      <c r="FL22" s="30">
        <f t="shared" ref="FL22:FN22" si="155">FL27+FL32</f>
        <v>3497.3760471304781</v>
      </c>
      <c r="FM22" s="30">
        <f t="shared" si="155"/>
        <v>4384.285168887629</v>
      </c>
      <c r="FN22" s="30">
        <f t="shared" si="155"/>
        <v>11661.767052980542</v>
      </c>
      <c r="FO22" s="30">
        <f t="shared" ref="FO22:FP22" si="156">FO27+FO32</f>
        <v>6768.6311267680485</v>
      </c>
      <c r="FP22" s="30">
        <f t="shared" si="156"/>
        <v>7106.1554795416614</v>
      </c>
      <c r="FQ22" s="30">
        <f t="shared" ref="FQ22:FR22" si="157">FQ27+FQ32</f>
        <v>3297.5423664798172</v>
      </c>
      <c r="FR22" s="30">
        <f t="shared" si="157"/>
        <v>4373.3158597312367</v>
      </c>
      <c r="FS22" s="30">
        <f t="shared" ref="FS22:FT22" si="158">FS27+FS32</f>
        <v>-719.90597344166065</v>
      </c>
      <c r="FT22" s="30">
        <f t="shared" si="158"/>
        <v>-1151.8521024099584</v>
      </c>
      <c r="FU22" s="30">
        <f t="shared" ref="FU22:FV22" si="159">FU27+FU32</f>
        <v>69.914983774422893</v>
      </c>
      <c r="FV22" s="30">
        <f t="shared" si="159"/>
        <v>-2158.4625326079117</v>
      </c>
      <c r="FW22" s="30">
        <f t="shared" ref="FW22:FX22" si="160">FW27+FW32</f>
        <v>-2490.3151776462173</v>
      </c>
      <c r="FX22" s="30">
        <f t="shared" si="160"/>
        <v>4927.1706782405054</v>
      </c>
      <c r="FY22" s="254">
        <f t="shared" ref="FY22:GA22" si="161">FY27+FY32</f>
        <v>6724.8597235957131</v>
      </c>
      <c r="FZ22" s="278">
        <f t="shared" ref="FZ22" si="162">FZ27+FZ32</f>
        <v>5119.6786160145793</v>
      </c>
      <c r="GA22" s="31">
        <f t="shared" si="161"/>
        <v>6084.4737504542045</v>
      </c>
      <c r="GB22" s="31">
        <f t="shared" ref="GB22" si="163">GB27+GB32</f>
        <v>5083.6903717904197</v>
      </c>
      <c r="GC22" s="31">
        <f t="shared" ref="GC22:GE22" si="164">GC27+GC32</f>
        <v>5181.9932002187406</v>
      </c>
      <c r="GD22" s="31">
        <f t="shared" ref="GD22" si="165">GD27+GD32</f>
        <v>2495.4729056358574</v>
      </c>
      <c r="GE22" s="31">
        <f t="shared" si="164"/>
        <v>-1717.0164169748548</v>
      </c>
      <c r="GF22" s="31">
        <f t="shared" ref="GF22" si="166">GF27+GF32</f>
        <v>-2121.9014787370538</v>
      </c>
      <c r="GG22" s="31">
        <f t="shared" ref="GG22:GH22" si="167">GG27+GG32</f>
        <v>-3287.3399281264965</v>
      </c>
      <c r="GH22" s="31">
        <f t="shared" si="167"/>
        <v>-2012.842229568965</v>
      </c>
      <c r="GI22" s="31">
        <f t="shared" ref="GI22:GJ22" si="168">GI27+GI32</f>
        <v>-2255.403826535467</v>
      </c>
      <c r="GJ22" s="31">
        <f t="shared" si="168"/>
        <v>-3774.6311335532605</v>
      </c>
      <c r="GK22" s="31">
        <f t="shared" ref="GK22:GL22" si="169">GK27+GK32</f>
        <v>-3582.1216238135989</v>
      </c>
      <c r="GL22" s="31">
        <f t="shared" si="169"/>
        <v>-4650.0221393894135</v>
      </c>
    </row>
    <row r="23" spans="1:194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170">O28+O33</f>
        <v>0</v>
      </c>
      <c r="P23" s="32">
        <f t="shared" si="170"/>
        <v>0</v>
      </c>
      <c r="Q23" s="32">
        <f t="shared" si="170"/>
        <v>0</v>
      </c>
      <c r="R23" s="32">
        <f t="shared" si="170"/>
        <v>0</v>
      </c>
      <c r="S23" s="32">
        <f t="shared" si="170"/>
        <v>0</v>
      </c>
      <c r="T23" s="32">
        <f t="shared" si="170"/>
        <v>0</v>
      </c>
      <c r="U23" s="32">
        <f t="shared" si="170"/>
        <v>0</v>
      </c>
      <c r="V23" s="32">
        <f t="shared" si="170"/>
        <v>0</v>
      </c>
      <c r="W23" s="32">
        <f t="shared" si="170"/>
        <v>0</v>
      </c>
      <c r="X23" s="32">
        <f t="shared" si="170"/>
        <v>0</v>
      </c>
      <c r="Y23" s="32">
        <f t="shared" si="170"/>
        <v>0</v>
      </c>
      <c r="Z23" s="32">
        <f t="shared" si="170"/>
        <v>0</v>
      </c>
      <c r="AA23" s="32">
        <f t="shared" si="170"/>
        <v>0</v>
      </c>
      <c r="AB23" s="32">
        <f t="shared" si="170"/>
        <v>0</v>
      </c>
      <c r="AC23" s="32">
        <f t="shared" si="170"/>
        <v>0</v>
      </c>
      <c r="AD23" s="32">
        <f t="shared" si="170"/>
        <v>0</v>
      </c>
      <c r="AE23" s="32">
        <f t="shared" si="170"/>
        <v>0</v>
      </c>
      <c r="AF23" s="32">
        <f t="shared" si="170"/>
        <v>0</v>
      </c>
      <c r="AG23" s="32">
        <f t="shared" si="170"/>
        <v>0</v>
      </c>
      <c r="AH23" s="32">
        <f t="shared" si="170"/>
        <v>0</v>
      </c>
      <c r="AI23" s="32">
        <f t="shared" si="170"/>
        <v>0</v>
      </c>
      <c r="AJ23" s="32">
        <f t="shared" si="170"/>
        <v>0</v>
      </c>
      <c r="AK23" s="32">
        <f t="shared" si="170"/>
        <v>0</v>
      </c>
      <c r="AL23" s="32">
        <f t="shared" si="170"/>
        <v>0</v>
      </c>
      <c r="AM23" s="32">
        <f t="shared" si="170"/>
        <v>0</v>
      </c>
      <c r="AN23" s="32">
        <f t="shared" si="170"/>
        <v>0</v>
      </c>
      <c r="AO23" s="32">
        <f t="shared" si="170"/>
        <v>0</v>
      </c>
      <c r="AP23" s="32">
        <f t="shared" si="170"/>
        <v>0</v>
      </c>
      <c r="AQ23" s="32">
        <f t="shared" si="170"/>
        <v>0</v>
      </c>
      <c r="AR23" s="32">
        <f t="shared" si="170"/>
        <v>0</v>
      </c>
      <c r="AS23" s="32">
        <f t="shared" si="170"/>
        <v>0</v>
      </c>
      <c r="AT23" s="32">
        <f t="shared" si="170"/>
        <v>0</v>
      </c>
      <c r="AU23" s="32">
        <f t="shared" si="170"/>
        <v>0</v>
      </c>
      <c r="AV23" s="32">
        <f t="shared" si="170"/>
        <v>0</v>
      </c>
      <c r="AW23" s="32">
        <f t="shared" si="170"/>
        <v>0</v>
      </c>
      <c r="AX23" s="32">
        <f t="shared" si="170"/>
        <v>0</v>
      </c>
      <c r="AY23" s="32">
        <f t="shared" si="170"/>
        <v>0</v>
      </c>
      <c r="AZ23" s="32">
        <f t="shared" si="170"/>
        <v>0</v>
      </c>
      <c r="BA23" s="32">
        <f t="shared" si="170"/>
        <v>0</v>
      </c>
      <c r="BB23" s="32">
        <f t="shared" si="170"/>
        <v>0</v>
      </c>
      <c r="BC23" s="32">
        <f t="shared" si="170"/>
        <v>0</v>
      </c>
      <c r="BD23" s="32">
        <f t="shared" si="170"/>
        <v>0</v>
      </c>
      <c r="BE23" s="32">
        <f t="shared" si="170"/>
        <v>0</v>
      </c>
      <c r="BF23" s="32">
        <f t="shared" si="170"/>
        <v>0</v>
      </c>
      <c r="BG23" s="32">
        <f t="shared" si="170"/>
        <v>0</v>
      </c>
      <c r="BH23" s="32">
        <f t="shared" si="170"/>
        <v>0</v>
      </c>
      <c r="BI23" s="32">
        <f t="shared" si="170"/>
        <v>0</v>
      </c>
      <c r="BJ23" s="32">
        <f t="shared" si="170"/>
        <v>0</v>
      </c>
      <c r="BK23" s="32">
        <f t="shared" si="170"/>
        <v>0</v>
      </c>
      <c r="BL23" s="32">
        <f t="shared" si="170"/>
        <v>0</v>
      </c>
      <c r="BM23" s="32">
        <f t="shared" si="170"/>
        <v>0</v>
      </c>
      <c r="BN23" s="32">
        <f t="shared" si="170"/>
        <v>0</v>
      </c>
      <c r="BO23" s="32">
        <f t="shared" si="170"/>
        <v>0</v>
      </c>
      <c r="BP23" s="32">
        <f t="shared" si="170"/>
        <v>0</v>
      </c>
      <c r="BQ23" s="32">
        <f t="shared" si="170"/>
        <v>0</v>
      </c>
      <c r="BR23" s="32">
        <f t="shared" si="170"/>
        <v>0</v>
      </c>
      <c r="BS23" s="32">
        <f t="shared" si="170"/>
        <v>0</v>
      </c>
      <c r="BT23" s="32">
        <f t="shared" si="170"/>
        <v>0</v>
      </c>
      <c r="BU23" s="32">
        <f t="shared" si="170"/>
        <v>0</v>
      </c>
      <c r="BV23" s="32">
        <f t="shared" si="170"/>
        <v>0</v>
      </c>
      <c r="BW23" s="32">
        <f t="shared" si="170"/>
        <v>0</v>
      </c>
      <c r="BX23" s="32">
        <f t="shared" si="170"/>
        <v>0</v>
      </c>
      <c r="BY23" s="32">
        <f t="shared" si="170"/>
        <v>0</v>
      </c>
      <c r="BZ23" s="32">
        <f t="shared" si="170"/>
        <v>0</v>
      </c>
      <c r="CA23" s="32">
        <f t="shared" ref="CA23:DF23" si="171">CA28+CA33</f>
        <v>0</v>
      </c>
      <c r="CB23" s="32">
        <f t="shared" si="171"/>
        <v>0</v>
      </c>
      <c r="CC23" s="32">
        <f t="shared" si="171"/>
        <v>0</v>
      </c>
      <c r="CD23" s="32">
        <f t="shared" si="171"/>
        <v>0</v>
      </c>
      <c r="CE23" s="32">
        <f t="shared" si="171"/>
        <v>0</v>
      </c>
      <c r="CF23" s="32">
        <f t="shared" si="171"/>
        <v>0</v>
      </c>
      <c r="CG23" s="32">
        <f t="shared" si="171"/>
        <v>0</v>
      </c>
      <c r="CH23" s="32">
        <f t="shared" si="171"/>
        <v>0</v>
      </c>
      <c r="CI23" s="32">
        <f t="shared" si="171"/>
        <v>0</v>
      </c>
      <c r="CJ23" s="32">
        <f t="shared" si="171"/>
        <v>0</v>
      </c>
      <c r="CK23" s="32">
        <f t="shared" si="171"/>
        <v>0</v>
      </c>
      <c r="CL23" s="32">
        <f t="shared" si="171"/>
        <v>0</v>
      </c>
      <c r="CM23" s="32">
        <f t="shared" si="171"/>
        <v>0</v>
      </c>
      <c r="CN23" s="32">
        <f t="shared" si="171"/>
        <v>0</v>
      </c>
      <c r="CO23" s="32">
        <f t="shared" si="171"/>
        <v>0</v>
      </c>
      <c r="CP23" s="32">
        <f t="shared" si="171"/>
        <v>0</v>
      </c>
      <c r="CQ23" s="32">
        <f t="shared" si="171"/>
        <v>0</v>
      </c>
      <c r="CR23" s="32">
        <f t="shared" si="171"/>
        <v>0</v>
      </c>
      <c r="CS23" s="32">
        <f t="shared" si="171"/>
        <v>0</v>
      </c>
      <c r="CT23" s="32">
        <f t="shared" si="171"/>
        <v>0</v>
      </c>
      <c r="CU23" s="32">
        <f t="shared" si="171"/>
        <v>0</v>
      </c>
      <c r="CV23" s="32">
        <f t="shared" si="171"/>
        <v>0</v>
      </c>
      <c r="CW23" s="32">
        <f t="shared" si="171"/>
        <v>0</v>
      </c>
      <c r="CX23" s="32">
        <f t="shared" si="171"/>
        <v>0</v>
      </c>
      <c r="CY23" s="32">
        <f t="shared" si="171"/>
        <v>0</v>
      </c>
      <c r="CZ23" s="32">
        <f t="shared" si="171"/>
        <v>0</v>
      </c>
      <c r="DA23" s="32">
        <f t="shared" si="171"/>
        <v>0</v>
      </c>
      <c r="DB23" s="32">
        <f t="shared" si="171"/>
        <v>0</v>
      </c>
      <c r="DC23" s="32">
        <f t="shared" si="171"/>
        <v>0</v>
      </c>
      <c r="DD23" s="32">
        <f t="shared" si="171"/>
        <v>0</v>
      </c>
      <c r="DE23" s="32">
        <f t="shared" si="171"/>
        <v>0</v>
      </c>
      <c r="DF23" s="32">
        <f t="shared" si="171"/>
        <v>0</v>
      </c>
      <c r="DG23" s="32">
        <f t="shared" ref="DG23:EN23" si="172">DG20-DG54</f>
        <v>0</v>
      </c>
      <c r="DH23" s="32">
        <f t="shared" si="172"/>
        <v>0</v>
      </c>
      <c r="DI23" s="32">
        <f t="shared" si="172"/>
        <v>0</v>
      </c>
      <c r="DJ23" s="32">
        <f t="shared" si="172"/>
        <v>0</v>
      </c>
      <c r="DK23" s="32">
        <f t="shared" si="172"/>
        <v>0</v>
      </c>
      <c r="DL23" s="32">
        <f t="shared" si="172"/>
        <v>0</v>
      </c>
      <c r="DM23" s="32">
        <f t="shared" si="172"/>
        <v>0</v>
      </c>
      <c r="DN23" s="32">
        <f t="shared" si="172"/>
        <v>0</v>
      </c>
      <c r="DO23" s="32">
        <f t="shared" si="172"/>
        <v>0</v>
      </c>
      <c r="DP23" s="32">
        <f t="shared" si="172"/>
        <v>0</v>
      </c>
      <c r="DQ23" s="32">
        <f t="shared" si="172"/>
        <v>0</v>
      </c>
      <c r="DR23" s="32">
        <f t="shared" si="172"/>
        <v>0</v>
      </c>
      <c r="DS23" s="32">
        <f t="shared" si="172"/>
        <v>0</v>
      </c>
      <c r="DT23" s="32">
        <f t="shared" si="172"/>
        <v>0</v>
      </c>
      <c r="DU23" s="32">
        <f t="shared" si="172"/>
        <v>0</v>
      </c>
      <c r="DV23" s="32">
        <f t="shared" si="172"/>
        <v>0</v>
      </c>
      <c r="DW23" s="32">
        <f t="shared" si="172"/>
        <v>0</v>
      </c>
      <c r="DX23" s="32">
        <f t="shared" si="172"/>
        <v>0</v>
      </c>
      <c r="DY23" s="32">
        <f t="shared" si="172"/>
        <v>0</v>
      </c>
      <c r="DZ23" s="142">
        <f t="shared" si="172"/>
        <v>0</v>
      </c>
      <c r="EA23" s="142">
        <f t="shared" si="172"/>
        <v>0</v>
      </c>
      <c r="EB23" s="142">
        <f t="shared" si="172"/>
        <v>0</v>
      </c>
      <c r="EC23" s="142">
        <f t="shared" si="172"/>
        <v>0</v>
      </c>
      <c r="ED23" s="142">
        <f t="shared" si="172"/>
        <v>0</v>
      </c>
      <c r="EE23" s="142">
        <f t="shared" si="172"/>
        <v>0</v>
      </c>
      <c r="EF23" s="142">
        <f t="shared" si="172"/>
        <v>0</v>
      </c>
      <c r="EG23" s="142">
        <f t="shared" si="172"/>
        <v>0</v>
      </c>
      <c r="EH23" s="142">
        <f t="shared" si="172"/>
        <v>0</v>
      </c>
      <c r="EI23" s="142">
        <f t="shared" si="172"/>
        <v>0</v>
      </c>
      <c r="EJ23" s="142">
        <f t="shared" si="172"/>
        <v>0</v>
      </c>
      <c r="EK23" s="142">
        <f t="shared" si="172"/>
        <v>0</v>
      </c>
      <c r="EL23" s="142">
        <f t="shared" si="172"/>
        <v>0</v>
      </c>
      <c r="EM23" s="142">
        <f t="shared" si="172"/>
        <v>0</v>
      </c>
      <c r="EN23" s="142">
        <f t="shared" si="172"/>
        <v>0</v>
      </c>
      <c r="EO23" s="142">
        <f t="shared" ref="EO23:FF23" si="173">EO20-EO54</f>
        <v>0</v>
      </c>
      <c r="EP23" s="142">
        <f t="shared" si="173"/>
        <v>0</v>
      </c>
      <c r="EQ23" s="142">
        <f t="shared" si="173"/>
        <v>0</v>
      </c>
      <c r="ER23" s="142">
        <f t="shared" si="173"/>
        <v>0</v>
      </c>
      <c r="ES23" s="142">
        <f t="shared" si="173"/>
        <v>0</v>
      </c>
      <c r="ET23" s="142">
        <f t="shared" si="173"/>
        <v>0</v>
      </c>
      <c r="EU23" s="142">
        <f t="shared" si="173"/>
        <v>0</v>
      </c>
      <c r="EV23" s="142">
        <f t="shared" si="173"/>
        <v>0</v>
      </c>
      <c r="EW23" s="142">
        <f t="shared" si="173"/>
        <v>0</v>
      </c>
      <c r="EX23" s="142">
        <f t="shared" si="173"/>
        <v>0</v>
      </c>
      <c r="EY23" s="142">
        <f t="shared" si="173"/>
        <v>0</v>
      </c>
      <c r="EZ23" s="142">
        <f t="shared" si="173"/>
        <v>0</v>
      </c>
      <c r="FA23" s="142">
        <f t="shared" si="173"/>
        <v>0</v>
      </c>
      <c r="FB23" s="142">
        <f t="shared" si="173"/>
        <v>0</v>
      </c>
      <c r="FC23" s="142">
        <f t="shared" si="173"/>
        <v>0</v>
      </c>
      <c r="FD23" s="142">
        <f t="shared" si="173"/>
        <v>0</v>
      </c>
      <c r="FE23" s="142">
        <f t="shared" si="173"/>
        <v>0</v>
      </c>
      <c r="FF23" s="142">
        <f t="shared" si="173"/>
        <v>0</v>
      </c>
      <c r="FG23" s="142">
        <f t="shared" ref="FG23:FH23" si="174">FG20-FG54</f>
        <v>0</v>
      </c>
      <c r="FH23" s="142">
        <f t="shared" si="174"/>
        <v>0</v>
      </c>
      <c r="FI23" s="142">
        <f t="shared" ref="FI23:FJ23" si="175">FI20-FI54</f>
        <v>0</v>
      </c>
      <c r="FJ23" s="142">
        <f t="shared" si="175"/>
        <v>0</v>
      </c>
      <c r="FK23" s="32">
        <f t="shared" ref="FK23" si="176">FK20-FK54</f>
        <v>0</v>
      </c>
      <c r="FL23" s="32">
        <f t="shared" ref="FL23:FP23" si="177">FL20-FL54</f>
        <v>0</v>
      </c>
      <c r="FM23" s="32">
        <f t="shared" si="177"/>
        <v>0</v>
      </c>
      <c r="FN23" s="32">
        <f t="shared" si="177"/>
        <v>0</v>
      </c>
      <c r="FO23" s="32">
        <f t="shared" si="177"/>
        <v>-415.16467510187795</v>
      </c>
      <c r="FP23" s="32">
        <f t="shared" si="177"/>
        <v>-350.86868558183778</v>
      </c>
      <c r="FQ23" s="32">
        <f t="shared" ref="FQ23:FR23" si="178">FQ20-FQ54</f>
        <v>-235.28360758430426</v>
      </c>
      <c r="FR23" s="32">
        <f t="shared" si="178"/>
        <v>-481.42785813254886</v>
      </c>
      <c r="FS23" s="32">
        <f t="shared" ref="FS23:FT23" si="179">FS20-FS54</f>
        <v>-361.80186645817957</v>
      </c>
      <c r="FT23" s="32">
        <f t="shared" si="179"/>
        <v>-374.33478283590011</v>
      </c>
      <c r="FU23" s="32">
        <f t="shared" ref="FU23:FV23" si="180">FU20-FU54</f>
        <v>-461.11628859788834</v>
      </c>
      <c r="FV23" s="32">
        <f t="shared" si="180"/>
        <v>-520.63874401435169</v>
      </c>
      <c r="FW23" s="32">
        <f t="shared" ref="FW23:FX23" si="181">FW20-FW54</f>
        <v>-753.85673864024284</v>
      </c>
      <c r="FX23" s="32">
        <f t="shared" si="181"/>
        <v>4037.4912350227933</v>
      </c>
      <c r="FY23" s="255">
        <f t="shared" ref="FY23:GB23" si="182">FY20-FY54</f>
        <v>5174.9926851647106</v>
      </c>
      <c r="FZ23" s="279">
        <f t="shared" si="182"/>
        <v>4955.6653965037985</v>
      </c>
      <c r="GA23" s="33">
        <f t="shared" si="182"/>
        <v>5230.4036141273464</v>
      </c>
      <c r="GB23" s="33">
        <f t="shared" si="182"/>
        <v>2378.0560199301472</v>
      </c>
      <c r="GC23" s="33">
        <f t="shared" ref="GC23:GD23" si="183">GC20-GC54</f>
        <v>2399.0163981071455</v>
      </c>
      <c r="GD23" s="33">
        <f t="shared" si="183"/>
        <v>1226.2906821584547</v>
      </c>
      <c r="GE23" s="33">
        <f t="shared" ref="GE23:GK23" si="184">GE20-GE54</f>
        <v>-347.32190891839855</v>
      </c>
      <c r="GF23" s="33">
        <f t="shared" si="184"/>
        <v>-360.27164455062302</v>
      </c>
      <c r="GG23" s="33">
        <f t="shared" si="184"/>
        <v>-448.58488105815195</v>
      </c>
      <c r="GH23" s="33">
        <f t="shared" si="184"/>
        <v>-506.24301768546138</v>
      </c>
      <c r="GI23" s="33">
        <f t="shared" si="184"/>
        <v>-750.95005645661149</v>
      </c>
      <c r="GJ23" s="33">
        <f t="shared" si="184"/>
        <v>-930.4280189650417</v>
      </c>
      <c r="GK23" s="33">
        <f t="shared" si="184"/>
        <v>-707.82184897399202</v>
      </c>
      <c r="GL23" s="33">
        <f t="shared" ref="GL23" si="185">GL20-GL54</f>
        <v>30493.895764601875</v>
      </c>
    </row>
    <row r="24" spans="1:194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261"/>
      <c r="FZ24" s="28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</row>
    <row r="25" spans="1:194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29">
        <v>22810.934272849474</v>
      </c>
      <c r="EA25" s="129">
        <v>23519.007168789914</v>
      </c>
      <c r="EB25" s="129">
        <v>28550.520358202048</v>
      </c>
      <c r="EC25" s="129">
        <v>33200.286004005626</v>
      </c>
      <c r="ED25" s="129">
        <v>31446.123025637102</v>
      </c>
      <c r="EE25" s="129">
        <v>31876.242995506185</v>
      </c>
      <c r="EF25" s="129">
        <v>29494.407732240186</v>
      </c>
      <c r="EG25" s="129">
        <v>28586.007093998138</v>
      </c>
      <c r="EH25" s="129">
        <v>19686.088460965537</v>
      </c>
      <c r="EI25" s="129">
        <v>21693.255501062999</v>
      </c>
      <c r="EJ25" s="129">
        <v>21161.944854311601</v>
      </c>
      <c r="EK25" s="129">
        <v>18223.381742979123</v>
      </c>
      <c r="EL25" s="129">
        <v>23266.823231890223</v>
      </c>
      <c r="EM25" s="157">
        <v>24724.45037200228</v>
      </c>
      <c r="EN25" s="157">
        <v>30805.104533272177</v>
      </c>
      <c r="EO25" s="157">
        <v>35120.037954014762</v>
      </c>
      <c r="EP25" s="176">
        <v>32524.682438300042</v>
      </c>
      <c r="EQ25" s="176">
        <v>31278.388551162814</v>
      </c>
      <c r="ER25" s="186">
        <v>28713.057976018739</v>
      </c>
      <c r="ES25" s="186">
        <v>27790.87008026375</v>
      </c>
      <c r="ET25" s="186">
        <v>18932.364029044053</v>
      </c>
      <c r="EU25" s="186">
        <v>20568.761768119817</v>
      </c>
      <c r="EV25" s="186">
        <v>20014.647663858519</v>
      </c>
      <c r="EW25" s="198">
        <v>21252.239429574831</v>
      </c>
      <c r="EX25" s="198">
        <v>22324.539581092104</v>
      </c>
      <c r="EY25" s="198">
        <v>23941.01525121168</v>
      </c>
      <c r="EZ25" s="198">
        <v>28352.63004667819</v>
      </c>
      <c r="FA25" s="211">
        <v>31154.209787074804</v>
      </c>
      <c r="FB25" s="211">
        <v>30234.728626645454</v>
      </c>
      <c r="FC25" s="221">
        <v>31296.572689742206</v>
      </c>
      <c r="FD25" s="221">
        <v>29385.602178996138</v>
      </c>
      <c r="FE25" s="233">
        <v>28790.055683722785</v>
      </c>
      <c r="FF25" s="233">
        <v>19005.638282049054</v>
      </c>
      <c r="FG25" s="233">
        <v>21542.312447323071</v>
      </c>
      <c r="FH25" s="233">
        <v>23086.082304572923</v>
      </c>
      <c r="FI25" s="233">
        <v>20316.674854637236</v>
      </c>
      <c r="FJ25" s="233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38368.586522871738</v>
      </c>
      <c r="FP25" s="36">
        <v>36320.237082298205</v>
      </c>
      <c r="FQ25" s="36">
        <v>31656.750987561853</v>
      </c>
      <c r="FR25" s="36">
        <v>23835.700679462701</v>
      </c>
      <c r="FS25" s="36">
        <v>20883.286865797902</v>
      </c>
      <c r="FT25" s="36">
        <v>20322.261356433704</v>
      </c>
      <c r="FU25" s="36">
        <v>19544.98583070235</v>
      </c>
      <c r="FV25" s="36">
        <v>21243.025220727595</v>
      </c>
      <c r="FW25" s="36">
        <v>22214.471425500713</v>
      </c>
      <c r="FX25" s="36">
        <v>34810.199178649738</v>
      </c>
      <c r="FY25" s="257">
        <v>40750.949661029837</v>
      </c>
      <c r="FZ25" s="281">
        <v>38673.469727317359</v>
      </c>
      <c r="GA25" s="37">
        <v>39127.926425184181</v>
      </c>
      <c r="GB25" s="37">
        <v>35772.704642372875</v>
      </c>
      <c r="GC25" s="37">
        <v>34271.403118351438</v>
      </c>
      <c r="GD25" s="37">
        <v>22825.453951690331</v>
      </c>
      <c r="GE25" s="37">
        <v>19779.532955728715</v>
      </c>
      <c r="GF25" s="37">
        <v>19221.613124851046</v>
      </c>
      <c r="GG25" s="37">
        <v>16458.209205123876</v>
      </c>
      <c r="GH25" s="37">
        <v>21133.805400277943</v>
      </c>
      <c r="GI25" s="37">
        <v>22199.904699226703</v>
      </c>
      <c r="GJ25" s="37">
        <v>27469.621516052659</v>
      </c>
      <c r="GK25" s="37">
        <v>32057.456707970028</v>
      </c>
      <c r="GL25" s="37">
        <v>30484.027343549245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186">O25-C25</f>
        <v>-10243.019781938423</v>
      </c>
      <c r="P26" s="36">
        <f t="shared" si="186"/>
        <v>-7058.6879847034033</v>
      </c>
      <c r="Q26" s="36">
        <f t="shared" si="186"/>
        <v>-1597.8584916158288</v>
      </c>
      <c r="R26" s="36">
        <f t="shared" si="186"/>
        <v>-4330.1165561319722</v>
      </c>
      <c r="S26" s="36">
        <f t="shared" si="186"/>
        <v>-2081.7294593577681</v>
      </c>
      <c r="T26" s="36">
        <f t="shared" si="186"/>
        <v>969.88344386802783</v>
      </c>
      <c r="U26" s="36">
        <f t="shared" si="186"/>
        <v>2498.9157019325503</v>
      </c>
      <c r="V26" s="36">
        <f t="shared" si="186"/>
        <v>-2726.8907496803658</v>
      </c>
      <c r="W26" s="36">
        <f t="shared" si="186"/>
        <v>-5996.7832227986437</v>
      </c>
      <c r="X26" s="36">
        <f t="shared" si="186"/>
        <v>15.04473419063288</v>
      </c>
      <c r="Y26" s="36">
        <f t="shared" si="186"/>
        <v>869.88344386802783</v>
      </c>
      <c r="Z26" s="36">
        <f t="shared" si="186"/>
        <v>2176.3350567712696</v>
      </c>
      <c r="AA26" s="36">
        <f t="shared" si="186"/>
        <v>2611.3704930269705</v>
      </c>
      <c r="AB26" s="36">
        <f t="shared" si="186"/>
        <v>4052.6147326583123</v>
      </c>
      <c r="AC26" s="36">
        <f t="shared" si="186"/>
        <v>-2227.3391843923782</v>
      </c>
      <c r="AD26" s="36">
        <f t="shared" si="186"/>
        <v>2026.4242564678316</v>
      </c>
      <c r="AE26" s="36">
        <f t="shared" si="186"/>
        <v>127.49952528503491</v>
      </c>
      <c r="AF26" s="36">
        <f t="shared" si="186"/>
        <v>2126.4242564678279</v>
      </c>
      <c r="AG26" s="36">
        <f t="shared" si="186"/>
        <v>3804.9188801237542</v>
      </c>
      <c r="AH26" s="36">
        <f t="shared" si="186"/>
        <v>546.8543639947311</v>
      </c>
      <c r="AI26" s="36">
        <f t="shared" si="186"/>
        <v>7759.757589801171</v>
      </c>
      <c r="AJ26" s="36">
        <f t="shared" si="186"/>
        <v>11933.951138188251</v>
      </c>
      <c r="AK26" s="36">
        <f t="shared" si="186"/>
        <v>9526.4242564678389</v>
      </c>
      <c r="AL26" s="36">
        <f t="shared" si="186"/>
        <v>933.95113818824757</v>
      </c>
      <c r="AM26" s="36">
        <f t="shared" si="186"/>
        <v>-1328.9336814358176</v>
      </c>
      <c r="AN26" s="36">
        <f t="shared" si="186"/>
        <v>-1010.2859776379555</v>
      </c>
      <c r="AO26" s="36">
        <f t="shared" si="186"/>
        <v>4671.0663185641679</v>
      </c>
      <c r="AP26" s="36">
        <f t="shared" si="186"/>
        <v>8228.0555658760168</v>
      </c>
      <c r="AQ26" s="36">
        <f t="shared" si="186"/>
        <v>9961.388899209338</v>
      </c>
      <c r="AR26" s="36">
        <f t="shared" si="186"/>
        <v>-1705.277767457319</v>
      </c>
      <c r="AS26" s="36">
        <f t="shared" si="186"/>
        <v>-3135.3852943390521</v>
      </c>
      <c r="AT26" s="36">
        <f t="shared" si="186"/>
        <v>1154.9372863060926</v>
      </c>
      <c r="AU26" s="36">
        <f t="shared" ref="AU26:BZ26" si="187">AU25-AI25</f>
        <v>-1405.2777674573335</v>
      </c>
      <c r="AV26" s="36">
        <f t="shared" si="187"/>
        <v>-3651.5143265971055</v>
      </c>
      <c r="AW26" s="36">
        <f t="shared" si="187"/>
        <v>-9305.2777674573153</v>
      </c>
      <c r="AX26" s="36">
        <f t="shared" si="187"/>
        <v>-5909.5788427261359</v>
      </c>
      <c r="AY26" s="36">
        <f t="shared" si="187"/>
        <v>2587.5619094146314</v>
      </c>
      <c r="AZ26" s="36">
        <f t="shared" si="187"/>
        <v>-6657.353075489209</v>
      </c>
      <c r="BA26" s="36">
        <f t="shared" si="187"/>
        <v>-4380.1800260692289</v>
      </c>
      <c r="BB26" s="36">
        <f t="shared" si="187"/>
        <v>-13357.599380907948</v>
      </c>
      <c r="BC26" s="36">
        <f t="shared" si="187"/>
        <v>-12315.663897036979</v>
      </c>
      <c r="BD26" s="36">
        <f t="shared" si="187"/>
        <v>-1790.9327142412731</v>
      </c>
      <c r="BE26" s="36">
        <f t="shared" si="187"/>
        <v>-476.95421961762258</v>
      </c>
      <c r="BF26" s="36">
        <f t="shared" si="187"/>
        <v>-4347.9219615531001</v>
      </c>
      <c r="BG26" s="36">
        <f t="shared" si="187"/>
        <v>-9790.9327142412731</v>
      </c>
      <c r="BH26" s="36">
        <f t="shared" si="187"/>
        <v>-8767.2768002627708</v>
      </c>
      <c r="BI26" s="36">
        <f t="shared" si="187"/>
        <v>609.06728575871603</v>
      </c>
      <c r="BJ26" s="36">
        <f t="shared" si="187"/>
        <v>5039.1748126404636</v>
      </c>
      <c r="BK26" s="36">
        <f t="shared" si="187"/>
        <v>-2585.284295395657</v>
      </c>
      <c r="BL26" s="36">
        <f t="shared" si="187"/>
        <v>-2320.3073368703335</v>
      </c>
      <c r="BM26" s="36">
        <f t="shared" si="187"/>
        <v>-5133.6713921698429</v>
      </c>
      <c r="BN26" s="36">
        <f t="shared" si="187"/>
        <v>4041.5974250344334</v>
      </c>
      <c r="BO26" s="36">
        <f t="shared" si="187"/>
        <v>5092.1350594430696</v>
      </c>
      <c r="BP26" s="36">
        <f t="shared" si="187"/>
        <v>4408.2640917011122</v>
      </c>
      <c r="BQ26" s="36">
        <f t="shared" si="187"/>
        <v>-6811.0907470085676</v>
      </c>
      <c r="BR26" s="36">
        <f t="shared" si="187"/>
        <v>2576.0060271849834</v>
      </c>
      <c r="BS26" s="36">
        <f t="shared" si="187"/>
        <v>5341.5974250344516</v>
      </c>
      <c r="BT26" s="36">
        <f t="shared" si="187"/>
        <v>-3585.2842953956788</v>
      </c>
      <c r="BU26" s="36">
        <f t="shared" si="187"/>
        <v>-1225.0692416322199</v>
      </c>
      <c r="BV26" s="36">
        <f t="shared" si="187"/>
        <v>-4069.1552631376035</v>
      </c>
      <c r="BW26" s="36">
        <f t="shared" si="187"/>
        <v>-11666.515263096371</v>
      </c>
      <c r="BX26" s="36">
        <f t="shared" si="187"/>
        <v>785.09764012943197</v>
      </c>
      <c r="BY26" s="36">
        <f t="shared" si="187"/>
        <v>4591.5492530326592</v>
      </c>
      <c r="BZ26" s="36">
        <f t="shared" si="187"/>
        <v>-5281.5690265372305</v>
      </c>
      <c r="CA26" s="36">
        <f t="shared" ref="CA26:DF26" si="188">CA25-BO25</f>
        <v>-1085.8701018060565</v>
      </c>
      <c r="CB26" s="36">
        <f t="shared" si="188"/>
        <v>-781.56902653723591</v>
      </c>
      <c r="CC26" s="36">
        <f t="shared" si="188"/>
        <v>8527.0331240004034</v>
      </c>
      <c r="CD26" s="36">
        <f t="shared" si="188"/>
        <v>5688.3234465810492</v>
      </c>
      <c r="CE26" s="36">
        <f t="shared" si="188"/>
        <v>-5548.2356932039002</v>
      </c>
      <c r="CF26" s="36">
        <f t="shared" si="188"/>
        <v>9559.291188516534</v>
      </c>
      <c r="CG26" s="36">
        <f t="shared" si="188"/>
        <v>8451.7643067961071</v>
      </c>
      <c r="CH26" s="36">
        <f t="shared" si="188"/>
        <v>6688.3234465810456</v>
      </c>
      <c r="CI26" s="36">
        <f t="shared" si="188"/>
        <v>10673.428166171809</v>
      </c>
      <c r="CJ26" s="36">
        <f t="shared" si="188"/>
        <v>6666.7143571776942</v>
      </c>
      <c r="CK26" s="36">
        <f t="shared" si="188"/>
        <v>157.29913391372611</v>
      </c>
      <c r="CL26" s="36">
        <f t="shared" si="188"/>
        <v>-335.17398436580152</v>
      </c>
      <c r="CM26" s="36">
        <f t="shared" si="188"/>
        <v>-1681.4105435056044</v>
      </c>
      <c r="CN26" s="36">
        <f t="shared" si="188"/>
        <v>-4935.1739843658233</v>
      </c>
      <c r="CO26" s="36">
        <f t="shared" si="188"/>
        <v>-7713.6686080217332</v>
      </c>
      <c r="CP26" s="36">
        <f t="shared" si="188"/>
        <v>-7778.1847370539836</v>
      </c>
      <c r="CQ26" s="36">
        <f t="shared" si="188"/>
        <v>1531.4926823008427</v>
      </c>
      <c r="CR26" s="36">
        <f t="shared" si="188"/>
        <v>-9068.50731769915</v>
      </c>
      <c r="CS26" s="36">
        <f t="shared" si="188"/>
        <v>-17501.8406510325</v>
      </c>
      <c r="CT26" s="36">
        <f t="shared" si="188"/>
        <v>-14649.152478989501</v>
      </c>
      <c r="CU26" s="36">
        <f t="shared" si="188"/>
        <v>-7374.0146450317625</v>
      </c>
      <c r="CV26" s="36">
        <f t="shared" si="188"/>
        <v>-2154.1671954846424</v>
      </c>
      <c r="CW26" s="36">
        <f t="shared" si="188"/>
        <v>-5051.4339998704672</v>
      </c>
      <c r="CX26" s="36">
        <f t="shared" si="188"/>
        <v>-2621.3264729887687</v>
      </c>
      <c r="CY26" s="36">
        <f t="shared" si="188"/>
        <v>755.01761303274179</v>
      </c>
      <c r="CZ26" s="36">
        <f t="shared" si="188"/>
        <v>12445.340193677914</v>
      </c>
      <c r="DA26" s="36">
        <f t="shared" si="188"/>
        <v>5400.1789033553214</v>
      </c>
      <c r="DB26" s="36">
        <f t="shared" si="188"/>
        <v>18980.824064645632</v>
      </c>
      <c r="DC26" s="36">
        <f t="shared" si="188"/>
        <v>4978.6735270112295</v>
      </c>
      <c r="DD26" s="36">
        <f t="shared" si="188"/>
        <v>10464.695032387579</v>
      </c>
      <c r="DE26" s="36">
        <f t="shared" si="188"/>
        <v>10978.67352701124</v>
      </c>
      <c r="DF26" s="36">
        <f t="shared" si="188"/>
        <v>6109.8563227101768</v>
      </c>
      <c r="DG26" s="36">
        <f t="shared" ref="DG26:ED26" si="189">DG25-CU25</f>
        <v>5958.3401905223473</v>
      </c>
      <c r="DH26" s="36">
        <f t="shared" si="189"/>
        <v>-339.35209466680681</v>
      </c>
      <c r="DI26" s="36">
        <f t="shared" si="189"/>
        <v>4361.371659864817</v>
      </c>
      <c r="DJ26" s="36">
        <f t="shared" si="189"/>
        <v>6331.8413290598164</v>
      </c>
      <c r="DK26" s="36">
        <f t="shared" si="189"/>
        <v>1159.2281302276533</v>
      </c>
      <c r="DL26" s="36">
        <f t="shared" si="189"/>
        <v>-7723.9559194096582</v>
      </c>
      <c r="DM26" s="36">
        <f t="shared" si="189"/>
        <v>-580.81070141813689</v>
      </c>
      <c r="DN26" s="36">
        <f t="shared" si="189"/>
        <v>-13901.340552660284</v>
      </c>
      <c r="DO26" s="36">
        <f t="shared" si="189"/>
        <v>-1570.6830730299735</v>
      </c>
      <c r="DP26" s="36">
        <f t="shared" si="189"/>
        <v>-3769.3266678419313</v>
      </c>
      <c r="DQ26" s="36">
        <f t="shared" si="189"/>
        <v>-482.37052950551151</v>
      </c>
      <c r="DR26" s="36">
        <f t="shared" si="189"/>
        <v>2289.0953492748704</v>
      </c>
      <c r="DS26" s="36">
        <f t="shared" si="189"/>
        <v>715.27444471325362</v>
      </c>
      <c r="DT26" s="36">
        <f t="shared" si="189"/>
        <v>610.39413944747139</v>
      </c>
      <c r="DU26" s="36">
        <f t="shared" si="189"/>
        <v>570.39417063694054</v>
      </c>
      <c r="DV26" s="36">
        <f t="shared" si="189"/>
        <v>178.50049206524636</v>
      </c>
      <c r="DW26" s="36">
        <f t="shared" si="189"/>
        <v>266.88288153251051</v>
      </c>
      <c r="DX26" s="36">
        <f t="shared" si="189"/>
        <v>243.48746721412317</v>
      </c>
      <c r="DY26" s="36">
        <f t="shared" si="189"/>
        <v>118.38427258062075</v>
      </c>
      <c r="DZ26" s="129">
        <f t="shared" si="189"/>
        <v>316.09807814241867</v>
      </c>
      <c r="EA26" s="129">
        <f t="shared" si="189"/>
        <v>347.276935312766</v>
      </c>
      <c r="EB26" s="129">
        <f t="shared" si="189"/>
        <v>568.83156899921232</v>
      </c>
      <c r="EC26" s="129">
        <f t="shared" si="189"/>
        <v>773.57656033733656</v>
      </c>
      <c r="ED26" s="129">
        <f t="shared" si="189"/>
        <v>696.33479996262395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190">EH25-DV25</f>
        <v>0</v>
      </c>
      <c r="EI26" s="129">
        <f t="shared" si="190"/>
        <v>0</v>
      </c>
      <c r="EJ26" s="129">
        <f t="shared" si="190"/>
        <v>0</v>
      </c>
      <c r="EK26" s="129">
        <f t="shared" si="190"/>
        <v>-97.465349744252308</v>
      </c>
      <c r="EL26" s="129">
        <f t="shared" si="190"/>
        <v>455.88895904074889</v>
      </c>
      <c r="EM26" s="157">
        <f t="shared" si="190"/>
        <v>1205.4432032123659</v>
      </c>
      <c r="EN26" s="157">
        <f t="shared" si="190"/>
        <v>2254.5841750701293</v>
      </c>
      <c r="EO26" s="157">
        <f t="shared" si="190"/>
        <v>1919.7519500091366</v>
      </c>
      <c r="EP26" s="176">
        <f t="shared" si="190"/>
        <v>1078.5594126629403</v>
      </c>
      <c r="EQ26" s="176">
        <f t="shared" si="190"/>
        <v>-597.85444434337114</v>
      </c>
      <c r="ER26" s="186">
        <f t="shared" si="190"/>
        <v>-781.34975622144702</v>
      </c>
      <c r="ES26" s="186">
        <f t="shared" si="190"/>
        <v>-795.13701373438744</v>
      </c>
      <c r="ET26" s="186">
        <f t="shared" si="190"/>
        <v>-753.72443192148421</v>
      </c>
      <c r="EU26" s="186">
        <f t="shared" si="190"/>
        <v>-1124.4937329431814</v>
      </c>
      <c r="EV26" s="186">
        <f t="shared" si="190"/>
        <v>-1147.2971904530823</v>
      </c>
      <c r="EW26" s="198">
        <f t="shared" si="190"/>
        <v>3028.8576865957075</v>
      </c>
      <c r="EX26" s="198">
        <f t="shared" si="190"/>
        <v>-942.2836507981192</v>
      </c>
      <c r="EY26" s="198">
        <f t="shared" si="190"/>
        <v>-783.43512079060019</v>
      </c>
      <c r="EZ26" s="198">
        <f t="shared" si="190"/>
        <v>-2452.4744865939865</v>
      </c>
      <c r="FA26" s="211">
        <f t="shared" si="190"/>
        <v>-3965.8281669399585</v>
      </c>
      <c r="FB26" s="211">
        <f t="shared" si="190"/>
        <v>-2289.9538116545882</v>
      </c>
      <c r="FC26" s="221">
        <f t="shared" si="190"/>
        <v>18.184138579392311</v>
      </c>
      <c r="FD26" s="221">
        <f t="shared" si="190"/>
        <v>672.54420297739853</v>
      </c>
      <c r="FE26" s="233">
        <f t="shared" si="190"/>
        <v>999.18560345903461</v>
      </c>
      <c r="FF26" s="233">
        <f t="shared" si="190"/>
        <v>73.27425300500181</v>
      </c>
      <c r="FG26" s="233">
        <f t="shared" si="190"/>
        <v>973.55067920325382</v>
      </c>
      <c r="FH26" s="233">
        <f t="shared" si="190"/>
        <v>3071.4346407144039</v>
      </c>
      <c r="FI26" s="233">
        <f t="shared" si="190"/>
        <v>-935.56457493759444</v>
      </c>
      <c r="FJ26" s="233">
        <f t="shared" si="190"/>
        <v>3080.8563201416619</v>
      </c>
      <c r="FK26" s="36">
        <f t="shared" si="190"/>
        <v>3089.0588403130896</v>
      </c>
      <c r="FL26" s="36">
        <f t="shared" si="190"/>
        <v>4687.6010013268824</v>
      </c>
      <c r="FM26" s="36">
        <f t="shared" si="190"/>
        <v>6270.6741459368059</v>
      </c>
      <c r="FN26" s="36">
        <f t="shared" ref="FN26:GG26" si="191">FN25-FB25</f>
        <v>12119.743338538436</v>
      </c>
      <c r="FO26" s="36">
        <f t="shared" ref="FO26:FZ26" si="192">FO25-FC25</f>
        <v>7072.0138331295311</v>
      </c>
      <c r="FP26" s="36">
        <f t="shared" si="191"/>
        <v>6934.634903302067</v>
      </c>
      <c r="FQ26" s="36">
        <f t="shared" si="191"/>
        <v>2866.6953038390675</v>
      </c>
      <c r="FR26" s="36">
        <f t="shared" si="191"/>
        <v>4830.062397413647</v>
      </c>
      <c r="FS26" s="36">
        <f t="shared" si="191"/>
        <v>-659.0255815251694</v>
      </c>
      <c r="FT26" s="36">
        <f t="shared" si="191"/>
        <v>-2763.8209481392187</v>
      </c>
      <c r="FU26" s="36">
        <f t="shared" si="191"/>
        <v>-771.68902393488679</v>
      </c>
      <c r="FV26" s="36">
        <f t="shared" si="191"/>
        <v>-4162.3706805061702</v>
      </c>
      <c r="FW26" s="36">
        <f t="shared" si="191"/>
        <v>-4815.6026660240568</v>
      </c>
      <c r="FX26" s="36">
        <f t="shared" si="191"/>
        <v>1769.9681306446655</v>
      </c>
      <c r="FY26" s="257">
        <f t="shared" si="191"/>
        <v>3326.0657280182277</v>
      </c>
      <c r="FZ26" s="281">
        <f t="shared" si="192"/>
        <v>-3681.0022378665308</v>
      </c>
      <c r="GA26" s="37">
        <f t="shared" si="191"/>
        <v>759.33990231244388</v>
      </c>
      <c r="GB26" s="37">
        <f t="shared" si="191"/>
        <v>-547.53243992532953</v>
      </c>
      <c r="GC26" s="37">
        <f t="shared" si="191"/>
        <v>2614.6521307895855</v>
      </c>
      <c r="GD26" s="37">
        <f t="shared" si="191"/>
        <v>-1010.2467277723699</v>
      </c>
      <c r="GE26" s="37">
        <f t="shared" si="191"/>
        <v>-1103.7539100691865</v>
      </c>
      <c r="GF26" s="37">
        <f t="shared" si="191"/>
        <v>-1100.6482315826579</v>
      </c>
      <c r="GG26" s="37">
        <f t="shared" si="191"/>
        <v>-3086.7766255784736</v>
      </c>
      <c r="GH26" s="37">
        <f t="shared" ref="GH26:GL26" si="193">GH25-FV25</f>
        <v>-109.21982044965262</v>
      </c>
      <c r="GI26" s="37">
        <f t="shared" si="193"/>
        <v>-14.566726274009852</v>
      </c>
      <c r="GJ26" s="37">
        <f t="shared" si="193"/>
        <v>-7340.5776625970793</v>
      </c>
      <c r="GK26" s="37">
        <f t="shared" si="193"/>
        <v>-8693.4929530598092</v>
      </c>
      <c r="GL26" s="37">
        <f t="shared" si="193"/>
        <v>-8189.4423837681134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194">BL25-AVERAGE(D25,P25,AB25,AN25,AZ25)</f>
        <v>-8043.0530877218262</v>
      </c>
      <c r="BM27" s="36">
        <f t="shared" si="194"/>
        <v>-7045.6829939668423</v>
      </c>
      <c r="BN27" s="36">
        <f t="shared" si="194"/>
        <v>-1763.1023488055762</v>
      </c>
      <c r="BO27" s="36">
        <f t="shared" si="194"/>
        <v>851.0911995815477</v>
      </c>
      <c r="BP27" s="36">
        <f t="shared" si="194"/>
        <v>2996.897651194442</v>
      </c>
      <c r="BQ27" s="36">
        <f t="shared" si="194"/>
        <v>-7052.1346068700823</v>
      </c>
      <c r="BR27" s="36">
        <f t="shared" si="194"/>
        <v>-536.00557461202334</v>
      </c>
      <c r="BS27" s="36">
        <f t="shared" si="194"/>
        <v>-1429.7690154722295</v>
      </c>
      <c r="BT27" s="36">
        <f t="shared" si="194"/>
        <v>-8013.4249294507317</v>
      </c>
      <c r="BU27" s="36">
        <f t="shared" si="194"/>
        <v>-2336.4356821388974</v>
      </c>
      <c r="BV27" s="36">
        <f t="shared" si="194"/>
        <v>-2774.7152520313612</v>
      </c>
      <c r="BW27" s="36">
        <f t="shared" si="194"/>
        <v>-12191.504927733047</v>
      </c>
      <c r="BX27" s="36">
        <f t="shared" si="194"/>
        <v>-4659.1515191838807</v>
      </c>
      <c r="BY27" s="36">
        <f t="shared" si="194"/>
        <v>-720.53718579756242</v>
      </c>
      <c r="BZ27" s="36">
        <f t="shared" si="194"/>
        <v>-6366.3436374104804</v>
      </c>
      <c r="CA27" s="36">
        <f t="shared" si="194"/>
        <v>-391.50492773304723</v>
      </c>
      <c r="CB27" s="36">
        <f t="shared" si="194"/>
        <v>1413.6563625895287</v>
      </c>
      <c r="CC27" s="36">
        <f t="shared" si="194"/>
        <v>2298.8176529121047</v>
      </c>
      <c r="CD27" s="36">
        <f t="shared" si="194"/>
        <v>5711.7208787185591</v>
      </c>
      <c r="CE27" s="36">
        <f t="shared" si="194"/>
        <v>-6159.6769707437998</v>
      </c>
      <c r="CF27" s="36">
        <f t="shared" si="194"/>
        <v>2356.8821690411314</v>
      </c>
      <c r="CG27" s="36">
        <f t="shared" si="194"/>
        <v>6020.3230292562002</v>
      </c>
      <c r="CH27" s="36">
        <f t="shared" si="194"/>
        <v>4279.4628142024376</v>
      </c>
      <c r="CI27" s="36">
        <f t="shared" si="194"/>
        <v>558.2834059360066</v>
      </c>
      <c r="CJ27" s="36">
        <f t="shared" si="194"/>
        <v>3037.6096414357598</v>
      </c>
      <c r="CK27" s="36">
        <f t="shared" si="194"/>
        <v>-67.523045676913171</v>
      </c>
      <c r="CL27" s="36">
        <f t="shared" si="194"/>
        <v>-5832.8993897629007</v>
      </c>
      <c r="CM27" s="36">
        <f t="shared" si="194"/>
        <v>-2428.8133682575353</v>
      </c>
      <c r="CN27" s="36">
        <f t="shared" si="194"/>
        <v>-3972.8993897629207</v>
      </c>
      <c r="CO27" s="36">
        <f t="shared" si="194"/>
        <v>-5796.5553037414065</v>
      </c>
      <c r="CP27" s="36">
        <f t="shared" si="194"/>
        <v>-3190.1036908381757</v>
      </c>
      <c r="CQ27" s="36">
        <f t="shared" si="194"/>
        <v>-3899.5660564295795</v>
      </c>
      <c r="CR27" s="36">
        <f t="shared" si="194"/>
        <v>-7809.4585295478646</v>
      </c>
      <c r="CS27" s="36">
        <f t="shared" si="194"/>
        <v>-13092.899389762926</v>
      </c>
      <c r="CT27" s="36">
        <f t="shared" si="194"/>
        <v>-10906.232723096266</v>
      </c>
      <c r="CU27" s="36">
        <f t="shared" si="194"/>
        <v>-6351.7826062274762</v>
      </c>
      <c r="CV27" s="36">
        <f t="shared" si="194"/>
        <v>1390.669324489194</v>
      </c>
      <c r="CW27" s="36">
        <f t="shared" si="194"/>
        <v>-5100.1697030016767</v>
      </c>
      <c r="CX27" s="36">
        <f t="shared" si="194"/>
        <v>-7113.2879825715627</v>
      </c>
      <c r="CY27" s="36">
        <f t="shared" si="194"/>
        <v>-1667.9116384855442</v>
      </c>
      <c r="CZ27" s="36">
        <f t="shared" si="194"/>
        <v>9433.3786840951034</v>
      </c>
      <c r="DA27" s="36">
        <f t="shared" si="194"/>
        <v>1525.6367486112249</v>
      </c>
      <c r="DB27" s="36">
        <f t="shared" si="194"/>
        <v>16332.088361514448</v>
      </c>
      <c r="DC27" s="36">
        <f t="shared" si="194"/>
        <v>3053.3786840950888</v>
      </c>
      <c r="DD27" s="36">
        <f t="shared" si="194"/>
        <v>5757.8948131273537</v>
      </c>
      <c r="DE27" s="36">
        <f t="shared" si="194"/>
        <v>1680.0453507617603</v>
      </c>
      <c r="DF27" s="36">
        <f t="shared" si="194"/>
        <v>-2216.2987352597447</v>
      </c>
      <c r="DG27" s="36">
        <f t="shared" si="194"/>
        <v>1279.5224098823383</v>
      </c>
      <c r="DH27" s="36">
        <f t="shared" si="194"/>
        <v>1787.3203519298004</v>
      </c>
      <c r="DI27" s="36">
        <f t="shared" si="194"/>
        <v>1224.489363095774</v>
      </c>
      <c r="DJ27" s="36">
        <f t="shared" si="194"/>
        <v>2729.3676344413143</v>
      </c>
      <c r="DK27" s="36">
        <f t="shared" si="194"/>
        <v>1338.4748657166747</v>
      </c>
      <c r="DL27" s="36">
        <f t="shared" si="194"/>
        <v>-159.7629473614943</v>
      </c>
      <c r="DM27" s="36">
        <f t="shared" si="194"/>
        <v>1159.7263566515248</v>
      </c>
      <c r="DN27" s="36">
        <f t="shared" si="194"/>
        <v>-593.06155910675079</v>
      </c>
      <c r="DO27" s="36">
        <f t="shared" si="194"/>
        <v>2180.1765656848474</v>
      </c>
      <c r="DP27" s="36">
        <f t="shared" si="194"/>
        <v>2267.9845837761204</v>
      </c>
      <c r="DQ27" s="36">
        <f t="shared" si="194"/>
        <v>935.15577587598455</v>
      </c>
      <c r="DR27" s="36">
        <f t="shared" si="194"/>
        <v>248.98724605421376</v>
      </c>
      <c r="DS27" s="36">
        <f t="shared" si="194"/>
        <v>2993.6060239615254</v>
      </c>
      <c r="DT27" s="36">
        <f t="shared" si="194"/>
        <v>1870.1174173202089</v>
      </c>
      <c r="DU27" s="36">
        <f t="shared" si="194"/>
        <v>2009.8606027785354</v>
      </c>
      <c r="DV27" s="36">
        <f t="shared" si="194"/>
        <v>2480.7942724660716</v>
      </c>
      <c r="DW27" s="36">
        <f t="shared" si="194"/>
        <v>757.53771577082443</v>
      </c>
      <c r="DX27" s="36">
        <f t="shared" ref="DX27:ED27" si="195">DX25-AVERAGE(BP25,CB25,CN25,CZ25,DL25)</f>
        <v>-598.85655116063208</v>
      </c>
      <c r="DY27" s="36">
        <f t="shared" si="195"/>
        <v>1513.7822350506904</v>
      </c>
      <c r="DZ27" s="129">
        <f t="shared" si="195"/>
        <v>-1390.089130703811</v>
      </c>
      <c r="EA27" s="129">
        <f t="shared" si="195"/>
        <v>1580.8845273750812</v>
      </c>
      <c r="EB27" s="129">
        <f t="shared" si="195"/>
        <v>2116.6425647818614</v>
      </c>
      <c r="EC27" s="129">
        <f t="shared" si="195"/>
        <v>1664.5008538858929</v>
      </c>
      <c r="ED27" s="129">
        <f t="shared" si="195"/>
        <v>1671.528570729035</v>
      </c>
      <c r="EE27" s="129">
        <f>EE25-AVERAGE(BW25,CI25,CU25,DG25,DS25)</f>
        <v>3332.303445305668</v>
      </c>
      <c r="EF27" s="129">
        <f>EF25-AVERAGE(BX25,CJ25,CV25,DH25,DT25)</f>
        <v>756.38004799957343</v>
      </c>
      <c r="EG27" s="129">
        <f>EG25-AVERAGE(BY25,CK25,CW25,DI25,DU25)</f>
        <v>1084.0245592630017</v>
      </c>
      <c r="EH27" s="129">
        <f t="shared" ref="EH27:FM27" si="196">EH25-AVERAGE(BZ25,CL25,CX25,DJ25,DV25)</f>
        <v>2826.3398050194191</v>
      </c>
      <c r="EI27" s="129">
        <f t="shared" si="196"/>
        <v>874.76811987457404</v>
      </c>
      <c r="EJ27" s="129">
        <f t="shared" si="196"/>
        <v>-448.48229727649596</v>
      </c>
      <c r="EK27" s="129">
        <f t="shared" si="196"/>
        <v>266.09348720714479</v>
      </c>
      <c r="EL27" s="129">
        <f t="shared" si="196"/>
        <v>-1595.3442315940265</v>
      </c>
      <c r="EM27" s="157">
        <f t="shared" si="196"/>
        <v>2838.6228549092557</v>
      </c>
      <c r="EN27" s="157">
        <f t="shared" si="196"/>
        <v>2820.2299789795397</v>
      </c>
      <c r="EO27" s="157">
        <f t="shared" si="196"/>
        <v>3140.2921611737002</v>
      </c>
      <c r="EP27" s="176">
        <f t="shared" si="196"/>
        <v>2523.1964954841351</v>
      </c>
      <c r="EQ27" s="176">
        <f t="shared" si="196"/>
        <v>739.84336968716889</v>
      </c>
      <c r="ER27" s="186">
        <f t="shared" si="196"/>
        <v>-981.68754951662049</v>
      </c>
      <c r="ES27" s="186">
        <f t="shared" si="196"/>
        <v>281.36135261960953</v>
      </c>
      <c r="ET27" s="186">
        <f t="shared" si="196"/>
        <v>1361.847100343839</v>
      </c>
      <c r="EU27" s="186">
        <f t="shared" si="196"/>
        <v>-349.66922932606758</v>
      </c>
      <c r="EV27" s="186">
        <f t="shared" si="196"/>
        <v>-1601.7190391528893</v>
      </c>
      <c r="EW27" s="198">
        <f t="shared" si="196"/>
        <v>3869.6274704524876</v>
      </c>
      <c r="EX27" s="198">
        <f t="shared" si="196"/>
        <v>-2152.285044815053</v>
      </c>
      <c r="EY27" s="198">
        <f t="shared" si="196"/>
        <v>756.74707915720865</v>
      </c>
      <c r="EZ27" s="198">
        <f t="shared" si="196"/>
        <v>277.70013420238683</v>
      </c>
      <c r="FA27" s="211">
        <f t="shared" si="196"/>
        <v>36.905822869794065</v>
      </c>
      <c r="FB27" s="211">
        <f t="shared" si="196"/>
        <v>1128.3040027053212</v>
      </c>
      <c r="FC27" s="221">
        <f t="shared" si="196"/>
        <v>1017.6783990944677</v>
      </c>
      <c r="FD27" s="221">
        <f t="shared" si="196"/>
        <v>223.75163484587029</v>
      </c>
      <c r="FE27" s="233">
        <f t="shared" si="196"/>
        <v>1463.5079926992621</v>
      </c>
      <c r="FF27" s="233">
        <f t="shared" si="196"/>
        <v>808.06317010587736</v>
      </c>
      <c r="FG27" s="233">
        <f t="shared" si="196"/>
        <v>412.55447150724285</v>
      </c>
      <c r="FH27" s="233">
        <f t="shared" si="196"/>
        <v>706.20069135565427</v>
      </c>
      <c r="FI27" s="233">
        <f t="shared" si="196"/>
        <v>1360.2339332410374</v>
      </c>
      <c r="FJ27" s="233">
        <f t="shared" si="196"/>
        <v>-53.266104347469081</v>
      </c>
      <c r="FK27" s="36">
        <f t="shared" si="196"/>
        <v>3010.3508251271414</v>
      </c>
      <c r="FL27" s="36">
        <f t="shared" si="196"/>
        <v>3552.0392111250694</v>
      </c>
      <c r="FM27" s="36">
        <f t="shared" si="196"/>
        <v>4462.8193006241563</v>
      </c>
      <c r="FN27" s="36">
        <f t="shared" ref="FN27:GG27" si="197">FN25-AVERAGE(DF25,DR25,ED25,EP25,FB25)</f>
        <v>11671.268926652552</v>
      </c>
      <c r="FO27" s="36">
        <f t="shared" ref="FO27:FZ27" si="198">FO25-AVERAGE(DG25,DS25,EE25,EQ25,FC25)</f>
        <v>6870.9033663296723</v>
      </c>
      <c r="FP27" s="36">
        <f t="shared" si="197"/>
        <v>7125.9392398406126</v>
      </c>
      <c r="FQ27" s="36">
        <f t="shared" si="197"/>
        <v>3303.0404124930537</v>
      </c>
      <c r="FR27" s="36">
        <f t="shared" si="197"/>
        <v>4472.1472390778072</v>
      </c>
      <c r="FS27" s="36">
        <f t="shared" si="197"/>
        <v>-501.50470162197234</v>
      </c>
      <c r="FT27" s="36">
        <f t="shared" si="197"/>
        <v>-946.35405639672172</v>
      </c>
      <c r="FU27" s="36">
        <f t="shared" si="197"/>
        <v>281.86464269088538</v>
      </c>
      <c r="FV27" s="36">
        <f t="shared" si="197"/>
        <v>-2017.4806156269333</v>
      </c>
      <c r="FW27" s="36">
        <f t="shared" si="197"/>
        <v>-2262.7839979004457</v>
      </c>
      <c r="FX27" s="36">
        <f t="shared" si="197"/>
        <v>5064.1642235776744</v>
      </c>
      <c r="FY27" s="257">
        <f t="shared" si="197"/>
        <v>6885.7242366748178</v>
      </c>
      <c r="FZ27" s="281">
        <f t="shared" si="198"/>
        <v>5211.5108710291679</v>
      </c>
      <c r="GA27" s="37">
        <f t="shared" si="197"/>
        <v>6188.719674226355</v>
      </c>
      <c r="GB27" s="37">
        <f t="shared" si="197"/>
        <v>5091.1621020141829</v>
      </c>
      <c r="GC27" s="37">
        <f t="shared" si="197"/>
        <v>5189.4649304425038</v>
      </c>
      <c r="GD27" s="37">
        <f t="shared" si="197"/>
        <v>2596.2779691929536</v>
      </c>
      <c r="GE27" s="37">
        <f t="shared" si="197"/>
        <v>-1496.6414609446401</v>
      </c>
      <c r="GF27" s="37">
        <f t="shared" si="197"/>
        <v>-1927.7630818466241</v>
      </c>
      <c r="GG27" s="37">
        <f t="shared" si="197"/>
        <v>-3073.4165849995079</v>
      </c>
      <c r="GH27" s="37">
        <f t="shared" ref="GH27:GL27" si="199">GH25-AVERAGE(DZ25,EL25,EX25,FJ25,FV25)</f>
        <v>-1876.3382412806859</v>
      </c>
      <c r="GI27" s="37">
        <f t="shared" si="199"/>
        <v>-2085.8989625791692</v>
      </c>
      <c r="GJ27" s="37">
        <f t="shared" si="199"/>
        <v>-3642.1155169087906</v>
      </c>
      <c r="GK27" s="37">
        <f t="shared" si="199"/>
        <v>-3472.6167598573011</v>
      </c>
      <c r="GL27" s="37">
        <f t="shared" si="199"/>
        <v>-4562.6678130675245</v>
      </c>
    </row>
    <row r="28" spans="1:194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200">DG25-DG55</f>
        <v>0</v>
      </c>
      <c r="DH28" s="38">
        <f t="shared" si="200"/>
        <v>0</v>
      </c>
      <c r="DI28" s="38">
        <f t="shared" si="200"/>
        <v>0</v>
      </c>
      <c r="DJ28" s="38">
        <f t="shared" si="200"/>
        <v>0</v>
      </c>
      <c r="DK28" s="38">
        <f t="shared" si="200"/>
        <v>0</v>
      </c>
      <c r="DL28" s="38">
        <f t="shared" si="200"/>
        <v>0</v>
      </c>
      <c r="DM28" s="38">
        <f t="shared" si="200"/>
        <v>0</v>
      </c>
      <c r="DN28" s="38">
        <f t="shared" si="200"/>
        <v>0</v>
      </c>
      <c r="DO28" s="38">
        <f t="shared" si="200"/>
        <v>0</v>
      </c>
      <c r="DP28" s="38">
        <f t="shared" si="200"/>
        <v>0</v>
      </c>
      <c r="DQ28" s="38">
        <f t="shared" si="200"/>
        <v>0</v>
      </c>
      <c r="DR28" s="38">
        <f t="shared" si="200"/>
        <v>0</v>
      </c>
      <c r="DS28" s="38">
        <f t="shared" si="200"/>
        <v>0</v>
      </c>
      <c r="DT28" s="38">
        <f t="shared" si="200"/>
        <v>0</v>
      </c>
      <c r="DU28" s="38">
        <f t="shared" si="200"/>
        <v>0</v>
      </c>
      <c r="DV28" s="38">
        <f t="shared" si="200"/>
        <v>0</v>
      </c>
      <c r="DW28" s="38">
        <f t="shared" si="200"/>
        <v>0</v>
      </c>
      <c r="DX28" s="38">
        <f t="shared" si="200"/>
        <v>0</v>
      </c>
      <c r="DY28" s="38">
        <f t="shared" si="200"/>
        <v>0</v>
      </c>
      <c r="DZ28" s="130">
        <f t="shared" si="200"/>
        <v>0</v>
      </c>
      <c r="EA28" s="130">
        <f t="shared" si="200"/>
        <v>0</v>
      </c>
      <c r="EB28" s="130">
        <f t="shared" si="200"/>
        <v>0</v>
      </c>
      <c r="EC28" s="130">
        <f t="shared" si="200"/>
        <v>0</v>
      </c>
      <c r="ED28" s="130">
        <f t="shared" si="200"/>
        <v>0</v>
      </c>
      <c r="EE28" s="130">
        <f t="shared" si="200"/>
        <v>0</v>
      </c>
      <c r="EF28" s="130">
        <f t="shared" si="200"/>
        <v>0</v>
      </c>
      <c r="EG28" s="130">
        <f t="shared" si="200"/>
        <v>0</v>
      </c>
      <c r="EH28" s="130">
        <f t="shared" si="200"/>
        <v>0</v>
      </c>
      <c r="EI28" s="130">
        <f t="shared" si="200"/>
        <v>0</v>
      </c>
      <c r="EJ28" s="130">
        <f t="shared" si="200"/>
        <v>0</v>
      </c>
      <c r="EK28" s="130">
        <f t="shared" si="200"/>
        <v>0</v>
      </c>
      <c r="EL28" s="130">
        <f t="shared" si="200"/>
        <v>0</v>
      </c>
      <c r="EM28" s="158">
        <f t="shared" si="200"/>
        <v>0</v>
      </c>
      <c r="EN28" s="158">
        <f t="shared" si="200"/>
        <v>0</v>
      </c>
      <c r="EO28" s="158">
        <f t="shared" ref="EO28:FF28" si="201">EO25-EO55</f>
        <v>0</v>
      </c>
      <c r="EP28" s="177">
        <f t="shared" si="201"/>
        <v>0</v>
      </c>
      <c r="EQ28" s="177">
        <f t="shared" si="201"/>
        <v>0</v>
      </c>
      <c r="ER28" s="187">
        <f t="shared" si="201"/>
        <v>0</v>
      </c>
      <c r="ES28" s="187">
        <f t="shared" si="201"/>
        <v>0</v>
      </c>
      <c r="ET28" s="187">
        <f t="shared" si="201"/>
        <v>0</v>
      </c>
      <c r="EU28" s="187">
        <f t="shared" si="201"/>
        <v>0</v>
      </c>
      <c r="EV28" s="187">
        <f t="shared" si="201"/>
        <v>0</v>
      </c>
      <c r="EW28" s="199">
        <f t="shared" si="201"/>
        <v>0</v>
      </c>
      <c r="EX28" s="199">
        <f t="shared" si="201"/>
        <v>0</v>
      </c>
      <c r="EY28" s="199">
        <f t="shared" si="201"/>
        <v>0</v>
      </c>
      <c r="EZ28" s="199">
        <f t="shared" si="201"/>
        <v>0</v>
      </c>
      <c r="FA28" s="212">
        <f t="shared" si="201"/>
        <v>0</v>
      </c>
      <c r="FB28" s="212">
        <f t="shared" si="201"/>
        <v>0</v>
      </c>
      <c r="FC28" s="222">
        <f t="shared" si="201"/>
        <v>0</v>
      </c>
      <c r="FD28" s="222">
        <f t="shared" si="201"/>
        <v>0</v>
      </c>
      <c r="FE28" s="234">
        <f t="shared" si="201"/>
        <v>0</v>
      </c>
      <c r="FF28" s="234">
        <f t="shared" si="201"/>
        <v>0</v>
      </c>
      <c r="FG28" s="234">
        <f t="shared" ref="FG28:FH28" si="202">FG25-FG55</f>
        <v>0</v>
      </c>
      <c r="FH28" s="234">
        <f t="shared" si="202"/>
        <v>0</v>
      </c>
      <c r="FI28" s="234">
        <f t="shared" ref="FI28:FJ28" si="203">FI25-FI55</f>
        <v>0</v>
      </c>
      <c r="FJ28" s="234">
        <f t="shared" si="203"/>
        <v>0</v>
      </c>
      <c r="FK28" s="38">
        <f t="shared" ref="FK28" si="204">FK25-FK55</f>
        <v>0</v>
      </c>
      <c r="FL28" s="38">
        <f t="shared" ref="FL28:FP28" si="205">FL25-FL55</f>
        <v>0</v>
      </c>
      <c r="FM28" s="38">
        <f t="shared" si="205"/>
        <v>0</v>
      </c>
      <c r="FN28" s="38">
        <f t="shared" si="205"/>
        <v>0</v>
      </c>
      <c r="FO28" s="38">
        <f t="shared" si="205"/>
        <v>-414.0741920449218</v>
      </c>
      <c r="FP28" s="38">
        <f t="shared" si="205"/>
        <v>-349.77820252488164</v>
      </c>
      <c r="FQ28" s="38">
        <f t="shared" ref="FQ28:FR28" si="206">FQ25-FQ55</f>
        <v>-234.19312452734448</v>
      </c>
      <c r="FR28" s="38">
        <f t="shared" si="206"/>
        <v>-480.33737507558908</v>
      </c>
      <c r="FS28" s="38">
        <f t="shared" ref="FS28:FT28" si="207">FS25-FS55</f>
        <v>-360.71138340121979</v>
      </c>
      <c r="FT28" s="38">
        <f t="shared" si="207"/>
        <v>-373.24429977894033</v>
      </c>
      <c r="FU28" s="38">
        <f t="shared" ref="FU28:FV28" si="208">FU25-FU55</f>
        <v>-460.02580554092856</v>
      </c>
      <c r="FV28" s="38">
        <f t="shared" si="208"/>
        <v>-519.5482609573919</v>
      </c>
      <c r="FW28" s="38">
        <f t="shared" ref="FW28:FX28" si="209">FW25-FW55</f>
        <v>-752.76625558328305</v>
      </c>
      <c r="FX28" s="38">
        <f t="shared" si="209"/>
        <v>4038.5817180797494</v>
      </c>
      <c r="FY28" s="258">
        <f t="shared" ref="FY28:GB28" si="210">FY25-FY55</f>
        <v>5176.0831682216667</v>
      </c>
      <c r="FZ28" s="282">
        <f t="shared" si="210"/>
        <v>4956.7558795607547</v>
      </c>
      <c r="GA28" s="282">
        <f t="shared" si="210"/>
        <v>5231.4940971843025</v>
      </c>
      <c r="GB28" s="282">
        <f t="shared" si="210"/>
        <v>2379.1465029871033</v>
      </c>
      <c r="GC28" s="282">
        <f t="shared" ref="GC28:GD28" si="211">GC25-GC55</f>
        <v>2400.1068811641017</v>
      </c>
      <c r="GD28" s="282">
        <f t="shared" si="211"/>
        <v>1227.3811652154145</v>
      </c>
      <c r="GE28" s="282">
        <f t="shared" ref="GE28:GK28" si="212">GE25-GE55</f>
        <v>-346.23142586143877</v>
      </c>
      <c r="GF28" s="282">
        <f t="shared" si="212"/>
        <v>-359.18116149366324</v>
      </c>
      <c r="GG28" s="282">
        <f t="shared" si="212"/>
        <v>-447.49439800119217</v>
      </c>
      <c r="GH28" s="282">
        <f t="shared" si="212"/>
        <v>-505.1525346285016</v>
      </c>
      <c r="GI28" s="282">
        <f t="shared" si="212"/>
        <v>-749.85957339965171</v>
      </c>
      <c r="GJ28" s="282">
        <f t="shared" si="212"/>
        <v>-929.33753590808192</v>
      </c>
      <c r="GK28" s="282">
        <f t="shared" si="212"/>
        <v>-706.73136591703587</v>
      </c>
      <c r="GL28" s="282">
        <f t="shared" ref="GL28" si="213">GL25-GL55</f>
        <v>30484.027343549245</v>
      </c>
    </row>
    <row r="29" spans="1:194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261"/>
      <c r="FZ29" s="28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</row>
    <row r="30" spans="1:194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29">
        <v>548.38709677419354</v>
      </c>
      <c r="EA30" s="129">
        <v>733.33333333333337</v>
      </c>
      <c r="EB30" s="129">
        <v>548.38709677419354</v>
      </c>
      <c r="EC30" s="129">
        <v>366.66666666666669</v>
      </c>
      <c r="ED30" s="129">
        <v>322.58064516129031</v>
      </c>
      <c r="EE30" s="129">
        <v>387.09677419354841</v>
      </c>
      <c r="EF30" s="129">
        <v>0</v>
      </c>
      <c r="EG30" s="129">
        <v>0</v>
      </c>
      <c r="EH30" s="129">
        <v>66.666666666666671</v>
      </c>
      <c r="EI30" s="129">
        <v>32.258064516129032</v>
      </c>
      <c r="EJ30" s="129">
        <v>33.333333333333336</v>
      </c>
      <c r="EK30" s="129">
        <v>64.516129032258064</v>
      </c>
      <c r="EL30" s="129">
        <v>96.774193548387103</v>
      </c>
      <c r="EM30" s="157">
        <v>0</v>
      </c>
      <c r="EN30" s="157">
        <v>0</v>
      </c>
      <c r="EO30" s="157">
        <v>66.666666666666671</v>
      </c>
      <c r="EP30" s="176">
        <v>0</v>
      </c>
      <c r="EQ30" s="176">
        <v>0</v>
      </c>
      <c r="ER30" s="186">
        <v>0</v>
      </c>
      <c r="ES30" s="186">
        <v>0</v>
      </c>
      <c r="ET30" s="186">
        <v>0</v>
      </c>
      <c r="EU30" s="186">
        <v>0</v>
      </c>
      <c r="EV30" s="186">
        <v>0</v>
      </c>
      <c r="EW30" s="198">
        <v>0</v>
      </c>
      <c r="EX30" s="198">
        <v>0</v>
      </c>
      <c r="EY30" s="198">
        <v>76.832335329341319</v>
      </c>
      <c r="EZ30" s="198">
        <v>76.832335329341319</v>
      </c>
      <c r="FA30" s="211">
        <v>76.832335329341319</v>
      </c>
      <c r="FB30" s="211">
        <v>76.832335329341319</v>
      </c>
      <c r="FC30" s="221">
        <v>76.832335329341319</v>
      </c>
      <c r="FD30" s="221">
        <v>76.832335329341319</v>
      </c>
      <c r="FE30" s="233">
        <v>76.832335329341319</v>
      </c>
      <c r="FF30" s="233">
        <v>76.832335329341319</v>
      </c>
      <c r="FG30" s="233">
        <v>76.832335329341319</v>
      </c>
      <c r="FH30" s="233">
        <v>76.832335329341319</v>
      </c>
      <c r="FI30" s="233">
        <v>76.832335329341319</v>
      </c>
      <c r="FJ30" s="233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9.8684210526315788</v>
      </c>
      <c r="FP30" s="36">
        <v>9.8684210526315788</v>
      </c>
      <c r="FQ30" s="36">
        <v>9.8684210526315788</v>
      </c>
      <c r="FR30" s="36">
        <v>9.8684210526315788</v>
      </c>
      <c r="FS30" s="36">
        <v>9.8684210526315788</v>
      </c>
      <c r="FT30" s="36">
        <v>9.8684210526315788</v>
      </c>
      <c r="FU30" s="36">
        <v>9.8684210526315788</v>
      </c>
      <c r="FV30" s="36">
        <v>9.8684210526315788</v>
      </c>
      <c r="FW30" s="36">
        <v>9.8684210526315788</v>
      </c>
      <c r="FX30" s="36">
        <v>9.8684210526315788</v>
      </c>
      <c r="FY30" s="257">
        <v>9.8684210526315788</v>
      </c>
      <c r="FZ30" s="281">
        <v>9.8684210526315788</v>
      </c>
      <c r="GA30" s="37">
        <v>9.8684210526315788</v>
      </c>
      <c r="GB30" s="37">
        <v>9.8684210526315788</v>
      </c>
      <c r="GC30" s="37">
        <v>9.8684210526315788</v>
      </c>
      <c r="GD30" s="37">
        <v>9.8684210526315788</v>
      </c>
      <c r="GE30" s="37">
        <v>9.8684210526315788</v>
      </c>
      <c r="GF30" s="37">
        <v>9.8684210526315788</v>
      </c>
      <c r="GG30" s="37">
        <v>9.8684210526315788</v>
      </c>
      <c r="GH30" s="37">
        <v>9.8684210526315788</v>
      </c>
      <c r="GI30" s="37">
        <v>9.8684210526315788</v>
      </c>
      <c r="GJ30" s="37">
        <v>9.8684210526315788</v>
      </c>
      <c r="GK30" s="37">
        <v>9.8684210526315788</v>
      </c>
      <c r="GL30" s="37">
        <v>9.8684210526315788</v>
      </c>
    </row>
    <row r="31" spans="1:194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214">O30-C30</f>
        <v>0</v>
      </c>
      <c r="P31" s="36">
        <f t="shared" si="214"/>
        <v>-71.428571428571431</v>
      </c>
      <c r="Q31" s="36">
        <f t="shared" si="214"/>
        <v>0</v>
      </c>
      <c r="R31" s="36">
        <f t="shared" si="214"/>
        <v>-33.333333333333336</v>
      </c>
      <c r="S31" s="36">
        <f t="shared" si="214"/>
        <v>354.83870967741939</v>
      </c>
      <c r="T31" s="36">
        <f t="shared" si="214"/>
        <v>-166.66666666666669</v>
      </c>
      <c r="U31" s="36">
        <f t="shared" si="214"/>
        <v>322.58064516129031</v>
      </c>
      <c r="V31" s="36">
        <f t="shared" si="214"/>
        <v>32.258064516129032</v>
      </c>
      <c r="W31" s="36">
        <f t="shared" si="214"/>
        <v>66.666666666666671</v>
      </c>
      <c r="X31" s="36">
        <f t="shared" si="214"/>
        <v>32.258064516129032</v>
      </c>
      <c r="Y31" s="36">
        <f t="shared" si="214"/>
        <v>0</v>
      </c>
      <c r="Z31" s="36">
        <f t="shared" si="214"/>
        <v>0</v>
      </c>
      <c r="AA31" s="36">
        <f t="shared" si="214"/>
        <v>0</v>
      </c>
      <c r="AB31" s="36">
        <f t="shared" si="214"/>
        <v>71.428571428571431</v>
      </c>
      <c r="AC31" s="36">
        <f t="shared" si="214"/>
        <v>193.54838709677421</v>
      </c>
      <c r="AD31" s="36">
        <f t="shared" si="214"/>
        <v>66.666666666666671</v>
      </c>
      <c r="AE31" s="36">
        <f t="shared" si="214"/>
        <v>-193.54838709677421</v>
      </c>
      <c r="AF31" s="36">
        <f t="shared" si="214"/>
        <v>-66.666666666666671</v>
      </c>
      <c r="AG31" s="36">
        <f t="shared" si="214"/>
        <v>-322.58064516129031</v>
      </c>
      <c r="AH31" s="36">
        <f t="shared" si="214"/>
        <v>-32.258064516129032</v>
      </c>
      <c r="AI31" s="36">
        <f t="shared" si="214"/>
        <v>-66.666666666666671</v>
      </c>
      <c r="AJ31" s="36">
        <f t="shared" si="214"/>
        <v>-32.258064516129032</v>
      </c>
      <c r="AK31" s="36">
        <f t="shared" si="214"/>
        <v>0</v>
      </c>
      <c r="AL31" s="36">
        <f t="shared" si="214"/>
        <v>96.774193548387103</v>
      </c>
      <c r="AM31" s="36">
        <f t="shared" si="214"/>
        <v>32.258064516129032</v>
      </c>
      <c r="AN31" s="36">
        <f t="shared" si="214"/>
        <v>-71.428571428571431</v>
      </c>
      <c r="AO31" s="36">
        <f t="shared" si="214"/>
        <v>-225.80645161290323</v>
      </c>
      <c r="AP31" s="36">
        <f t="shared" si="214"/>
        <v>-66.666666666666671</v>
      </c>
      <c r="AQ31" s="36">
        <f t="shared" si="214"/>
        <v>-129.03225806451616</v>
      </c>
      <c r="AR31" s="36">
        <f t="shared" si="214"/>
        <v>0</v>
      </c>
      <c r="AS31" s="36">
        <f t="shared" si="214"/>
        <v>0</v>
      </c>
      <c r="AT31" s="36">
        <f t="shared" si="214"/>
        <v>32.258064516129032</v>
      </c>
      <c r="AU31" s="36">
        <f t="shared" ref="AU31:BZ31" si="215">AU30-AI30</f>
        <v>0</v>
      </c>
      <c r="AV31" s="36">
        <f t="shared" si="215"/>
        <v>0</v>
      </c>
      <c r="AW31" s="36">
        <f t="shared" si="215"/>
        <v>0</v>
      </c>
      <c r="AX31" s="36">
        <f t="shared" si="215"/>
        <v>-96.774193548387103</v>
      </c>
      <c r="AY31" s="36">
        <f t="shared" si="215"/>
        <v>-32.258064516129032</v>
      </c>
      <c r="AZ31" s="36">
        <f t="shared" si="215"/>
        <v>0</v>
      </c>
      <c r="BA31" s="36">
        <f t="shared" si="215"/>
        <v>0</v>
      </c>
      <c r="BB31" s="36">
        <f t="shared" si="215"/>
        <v>133.33333333333334</v>
      </c>
      <c r="BC31" s="36">
        <f t="shared" si="215"/>
        <v>-32.258064516129032</v>
      </c>
      <c r="BD31" s="36">
        <f t="shared" si="215"/>
        <v>33.333333333333336</v>
      </c>
      <c r="BE31" s="36">
        <f t="shared" si="215"/>
        <v>32.258064516129032</v>
      </c>
      <c r="BF31" s="36">
        <f t="shared" si="215"/>
        <v>-32.258064516129032</v>
      </c>
      <c r="BG31" s="36">
        <f t="shared" si="215"/>
        <v>0</v>
      </c>
      <c r="BH31" s="36">
        <f t="shared" si="215"/>
        <v>0</v>
      </c>
      <c r="BI31" s="36">
        <f t="shared" si="215"/>
        <v>0</v>
      </c>
      <c r="BJ31" s="36">
        <f t="shared" si="215"/>
        <v>0</v>
      </c>
      <c r="BK31" s="36">
        <f t="shared" si="215"/>
        <v>32.258064516129032</v>
      </c>
      <c r="BL31" s="36">
        <f t="shared" si="215"/>
        <v>0</v>
      </c>
      <c r="BM31" s="36">
        <f t="shared" si="215"/>
        <v>0</v>
      </c>
      <c r="BN31" s="36">
        <f t="shared" si="215"/>
        <v>-133.33333333333334</v>
      </c>
      <c r="BO31" s="36">
        <f t="shared" si="215"/>
        <v>-32.258064516129032</v>
      </c>
      <c r="BP31" s="36">
        <f t="shared" si="215"/>
        <v>0</v>
      </c>
      <c r="BQ31" s="36">
        <f t="shared" si="215"/>
        <v>0</v>
      </c>
      <c r="BR31" s="36">
        <f t="shared" si="215"/>
        <v>0</v>
      </c>
      <c r="BS31" s="36">
        <f t="shared" si="215"/>
        <v>33.333333333333336</v>
      </c>
      <c r="BT31" s="36">
        <f t="shared" si="215"/>
        <v>0</v>
      </c>
      <c r="BU31" s="36">
        <f t="shared" si="215"/>
        <v>0</v>
      </c>
      <c r="BV31" s="36">
        <f t="shared" si="215"/>
        <v>0</v>
      </c>
      <c r="BW31" s="36">
        <f t="shared" si="215"/>
        <v>-32.258064516129032</v>
      </c>
      <c r="BX31" s="36">
        <f t="shared" si="215"/>
        <v>0</v>
      </c>
      <c r="BY31" s="36">
        <f t="shared" si="215"/>
        <v>0</v>
      </c>
      <c r="BZ31" s="36">
        <f t="shared" si="215"/>
        <v>0</v>
      </c>
      <c r="CA31" s="36">
        <f t="shared" ref="CA31:DF31" si="216">CA30-BO30</f>
        <v>0</v>
      </c>
      <c r="CB31" s="36">
        <f t="shared" si="216"/>
        <v>100</v>
      </c>
      <c r="CC31" s="36">
        <f t="shared" si="216"/>
        <v>419.35483870967744</v>
      </c>
      <c r="CD31" s="36">
        <f t="shared" si="216"/>
        <v>548.38709677419354</v>
      </c>
      <c r="CE31" s="36">
        <f t="shared" si="216"/>
        <v>300</v>
      </c>
      <c r="CF31" s="36">
        <f t="shared" si="216"/>
        <v>96.774193548387103</v>
      </c>
      <c r="CG31" s="36">
        <f t="shared" si="216"/>
        <v>300</v>
      </c>
      <c r="CH31" s="36">
        <f t="shared" si="216"/>
        <v>32.258064516129032</v>
      </c>
      <c r="CI31" s="36">
        <f t="shared" si="216"/>
        <v>64.516129032258064</v>
      </c>
      <c r="CJ31" s="36">
        <f t="shared" si="216"/>
        <v>68.965517241379317</v>
      </c>
      <c r="CK31" s="36">
        <f t="shared" si="216"/>
        <v>64.516129032258064</v>
      </c>
      <c r="CL31" s="36">
        <f t="shared" si="216"/>
        <v>66.666666666666671</v>
      </c>
      <c r="CM31" s="36">
        <f t="shared" si="216"/>
        <v>0</v>
      </c>
      <c r="CN31" s="36">
        <f t="shared" si="216"/>
        <v>-133.33333333333334</v>
      </c>
      <c r="CO31" s="36">
        <f t="shared" si="216"/>
        <v>-387.09677419354841</v>
      </c>
      <c r="CP31" s="36">
        <f t="shared" si="216"/>
        <v>-516.12903225806451</v>
      </c>
      <c r="CQ31" s="36">
        <f t="shared" si="216"/>
        <v>-333.33333333333331</v>
      </c>
      <c r="CR31" s="36">
        <f t="shared" si="216"/>
        <v>-96.774193548387103</v>
      </c>
      <c r="CS31" s="36">
        <f t="shared" si="216"/>
        <v>-266.66666666666669</v>
      </c>
      <c r="CT31" s="36">
        <f t="shared" si="216"/>
        <v>0</v>
      </c>
      <c r="CU31" s="36">
        <f t="shared" si="216"/>
        <v>-64.516129032258064</v>
      </c>
      <c r="CV31" s="36">
        <f t="shared" si="216"/>
        <v>-33.251231527093601</v>
      </c>
      <c r="CW31" s="36">
        <f t="shared" si="216"/>
        <v>-32.258064516129032</v>
      </c>
      <c r="CX31" s="36">
        <f t="shared" si="216"/>
        <v>0</v>
      </c>
      <c r="CY31" s="36">
        <f t="shared" si="216"/>
        <v>129.03225806451613</v>
      </c>
      <c r="CZ31" s="36">
        <f t="shared" si="216"/>
        <v>66.666666666666671</v>
      </c>
      <c r="DA31" s="36">
        <f t="shared" si="216"/>
        <v>-64.516129032258064</v>
      </c>
      <c r="DB31" s="36">
        <f t="shared" si="216"/>
        <v>419.35483870967744</v>
      </c>
      <c r="DC31" s="36">
        <f t="shared" si="216"/>
        <v>133.33333333333334</v>
      </c>
      <c r="DD31" s="36">
        <f t="shared" si="216"/>
        <v>0</v>
      </c>
      <c r="DE31" s="36">
        <f t="shared" si="216"/>
        <v>-33.333333333333336</v>
      </c>
      <c r="DF31" s="36">
        <f t="shared" si="216"/>
        <v>-32.258064516129032</v>
      </c>
      <c r="DG31" s="36">
        <f t="shared" ref="DG31:ED31" si="217">DG30-CU30</f>
        <v>0</v>
      </c>
      <c r="DH31" s="36">
        <f t="shared" si="217"/>
        <v>35.714285714285715</v>
      </c>
      <c r="DI31" s="36">
        <f t="shared" si="217"/>
        <v>-32.258064516129032</v>
      </c>
      <c r="DJ31" s="36">
        <f t="shared" si="217"/>
        <v>-66.666666666666671</v>
      </c>
      <c r="DK31" s="36">
        <f t="shared" si="217"/>
        <v>-129.03225806451613</v>
      </c>
      <c r="DL31" s="36">
        <f t="shared" si="217"/>
        <v>0</v>
      </c>
      <c r="DM31" s="36">
        <f t="shared" si="217"/>
        <v>0</v>
      </c>
      <c r="DN31" s="36">
        <f t="shared" si="217"/>
        <v>-419.35483870967744</v>
      </c>
      <c r="DO31" s="36">
        <f t="shared" si="217"/>
        <v>166.66666666666666</v>
      </c>
      <c r="DP31" s="36">
        <f t="shared" si="217"/>
        <v>32.258064516129032</v>
      </c>
      <c r="DQ31" s="36">
        <f t="shared" si="217"/>
        <v>266.66666666666669</v>
      </c>
      <c r="DR31" s="36">
        <f t="shared" si="217"/>
        <v>32.258064516129032</v>
      </c>
      <c r="DS31" s="36">
        <f t="shared" si="217"/>
        <v>96.774193548387103</v>
      </c>
      <c r="DT31" s="36">
        <f t="shared" si="217"/>
        <v>-71.428571428571431</v>
      </c>
      <c r="DU31" s="36">
        <f t="shared" si="217"/>
        <v>0</v>
      </c>
      <c r="DV31" s="36">
        <f t="shared" si="217"/>
        <v>400</v>
      </c>
      <c r="DW31" s="36">
        <f t="shared" si="217"/>
        <v>1032.258064516129</v>
      </c>
      <c r="DX31" s="36">
        <f t="shared" si="217"/>
        <v>833.33333333333337</v>
      </c>
      <c r="DY31" s="36">
        <f t="shared" si="217"/>
        <v>967.74193548387098</v>
      </c>
      <c r="DZ31" s="129">
        <f t="shared" si="217"/>
        <v>516.12903225806451</v>
      </c>
      <c r="EA31" s="129">
        <f t="shared" si="217"/>
        <v>433.33333333333337</v>
      </c>
      <c r="EB31" s="129">
        <f t="shared" si="217"/>
        <v>516.12903225806451</v>
      </c>
      <c r="EC31" s="129">
        <f t="shared" si="217"/>
        <v>100</v>
      </c>
      <c r="ED31" s="129">
        <f t="shared" si="217"/>
        <v>290.32258064516128</v>
      </c>
      <c r="EE31" s="129">
        <f>EE30-DS30</f>
        <v>290.32258064516134</v>
      </c>
      <c r="EF31" s="129">
        <f>EF30-DT30</f>
        <v>0</v>
      </c>
      <c r="EG31" s="129">
        <f>EG30-DU30</f>
        <v>0</v>
      </c>
      <c r="EH31" s="129">
        <f t="shared" ref="EH31:FM31" si="218">EH30-DV30</f>
        <v>-333.33333333333331</v>
      </c>
      <c r="EI31" s="129">
        <f t="shared" si="218"/>
        <v>-1000</v>
      </c>
      <c r="EJ31" s="129">
        <f t="shared" si="218"/>
        <v>-866.66666666666663</v>
      </c>
      <c r="EK31" s="129">
        <f t="shared" si="218"/>
        <v>-903.22580645161293</v>
      </c>
      <c r="EL31" s="129">
        <f t="shared" si="218"/>
        <v>-451.61290322580646</v>
      </c>
      <c r="EM31" s="157">
        <f t="shared" si="218"/>
        <v>-733.33333333333337</v>
      </c>
      <c r="EN31" s="157">
        <f t="shared" si="218"/>
        <v>-548.38709677419354</v>
      </c>
      <c r="EO31" s="157">
        <f t="shared" si="218"/>
        <v>-300</v>
      </c>
      <c r="EP31" s="176">
        <f t="shared" si="218"/>
        <v>-322.58064516129031</v>
      </c>
      <c r="EQ31" s="176">
        <f t="shared" si="218"/>
        <v>-387.09677419354841</v>
      </c>
      <c r="ER31" s="186">
        <f t="shared" si="218"/>
        <v>0</v>
      </c>
      <c r="ES31" s="186">
        <f t="shared" si="218"/>
        <v>0</v>
      </c>
      <c r="ET31" s="186">
        <f t="shared" si="218"/>
        <v>-66.666666666666671</v>
      </c>
      <c r="EU31" s="186">
        <f t="shared" si="218"/>
        <v>-32.258064516129032</v>
      </c>
      <c r="EV31" s="186">
        <f t="shared" si="218"/>
        <v>-33.333333333333336</v>
      </c>
      <c r="EW31" s="198">
        <f t="shared" si="218"/>
        <v>-64.516129032258064</v>
      </c>
      <c r="EX31" s="198">
        <f t="shared" si="218"/>
        <v>-96.774193548387103</v>
      </c>
      <c r="EY31" s="198">
        <f t="shared" si="218"/>
        <v>76.832335329341319</v>
      </c>
      <c r="EZ31" s="198">
        <f t="shared" si="218"/>
        <v>76.832335329341319</v>
      </c>
      <c r="FA31" s="211">
        <f t="shared" si="218"/>
        <v>10.165668662674648</v>
      </c>
      <c r="FB31" s="211">
        <f t="shared" si="218"/>
        <v>76.832335329341319</v>
      </c>
      <c r="FC31" s="221">
        <f t="shared" si="218"/>
        <v>76.832335329341319</v>
      </c>
      <c r="FD31" s="221">
        <f t="shared" si="218"/>
        <v>76.832335329341319</v>
      </c>
      <c r="FE31" s="233">
        <f t="shared" si="218"/>
        <v>76.832335329341319</v>
      </c>
      <c r="FF31" s="233">
        <f t="shared" si="218"/>
        <v>76.832335329341319</v>
      </c>
      <c r="FG31" s="233">
        <f t="shared" si="218"/>
        <v>76.832335329341319</v>
      </c>
      <c r="FH31" s="233">
        <f t="shared" si="218"/>
        <v>76.832335329341319</v>
      </c>
      <c r="FI31" s="233">
        <f t="shared" si="218"/>
        <v>76.832335329341319</v>
      </c>
      <c r="FJ31" s="233">
        <f t="shared" si="218"/>
        <v>76.832335329341319</v>
      </c>
      <c r="FK31" s="36">
        <f t="shared" si="218"/>
        <v>0</v>
      </c>
      <c r="FL31" s="36">
        <f t="shared" si="218"/>
        <v>0</v>
      </c>
      <c r="FM31" s="36">
        <f t="shared" si="218"/>
        <v>0</v>
      </c>
      <c r="FN31" s="36">
        <f t="shared" ref="FN31:GG31" si="219">FN30-FB30</f>
        <v>0</v>
      </c>
      <c r="FO31" s="36">
        <f t="shared" ref="FO31:FZ31" si="220">FO30-FC30</f>
        <v>-66.963914276709744</v>
      </c>
      <c r="FP31" s="36">
        <f t="shared" si="219"/>
        <v>-66.963914276709744</v>
      </c>
      <c r="FQ31" s="36">
        <f t="shared" si="219"/>
        <v>-66.963914276709744</v>
      </c>
      <c r="FR31" s="36">
        <f t="shared" si="219"/>
        <v>-66.963914276709744</v>
      </c>
      <c r="FS31" s="36">
        <f t="shared" si="219"/>
        <v>-66.963914276709744</v>
      </c>
      <c r="FT31" s="36">
        <f t="shared" si="219"/>
        <v>-66.963914276709744</v>
      </c>
      <c r="FU31" s="36">
        <f t="shared" si="219"/>
        <v>-66.963914276709744</v>
      </c>
      <c r="FV31" s="36">
        <f t="shared" si="219"/>
        <v>-66.963914276709744</v>
      </c>
      <c r="FW31" s="36">
        <f t="shared" si="219"/>
        <v>-66.963914276709744</v>
      </c>
      <c r="FX31" s="36">
        <f t="shared" si="219"/>
        <v>-66.963914276709744</v>
      </c>
      <c r="FY31" s="257">
        <f t="shared" si="219"/>
        <v>-66.963914276709744</v>
      </c>
      <c r="FZ31" s="281">
        <f t="shared" si="220"/>
        <v>-66.963914276709744</v>
      </c>
      <c r="GA31" s="37">
        <f t="shared" si="219"/>
        <v>0</v>
      </c>
      <c r="GB31" s="37">
        <f t="shared" si="219"/>
        <v>0</v>
      </c>
      <c r="GC31" s="37">
        <f t="shared" si="219"/>
        <v>0</v>
      </c>
      <c r="GD31" s="37">
        <f t="shared" si="219"/>
        <v>0</v>
      </c>
      <c r="GE31" s="37">
        <f t="shared" si="219"/>
        <v>0</v>
      </c>
      <c r="GF31" s="37">
        <f t="shared" si="219"/>
        <v>0</v>
      </c>
      <c r="GG31" s="37">
        <f t="shared" si="219"/>
        <v>0</v>
      </c>
      <c r="GH31" s="37">
        <f t="shared" ref="GH31:GL31" si="221">GH30-FV30</f>
        <v>0</v>
      </c>
      <c r="GI31" s="37">
        <f t="shared" si="221"/>
        <v>0</v>
      </c>
      <c r="GJ31" s="37">
        <f t="shared" si="221"/>
        <v>0</v>
      </c>
      <c r="GK31" s="37">
        <f t="shared" si="221"/>
        <v>0</v>
      </c>
      <c r="GL31" s="37">
        <f t="shared" si="221"/>
        <v>0</v>
      </c>
    </row>
    <row r="32" spans="1:194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222">BL30-AVERAGE(D30,P30,AB30,AN30,AZ30)</f>
        <v>-28.571428571428573</v>
      </c>
      <c r="BM32" s="36">
        <f t="shared" si="222"/>
        <v>-58.064516129032256</v>
      </c>
      <c r="BN32" s="36">
        <f t="shared" si="222"/>
        <v>-46.666666666666671</v>
      </c>
      <c r="BO32" s="36">
        <f t="shared" si="222"/>
        <v>-141.93548387096774</v>
      </c>
      <c r="BP32" s="36">
        <f t="shared" si="222"/>
        <v>-33.333333333333321</v>
      </c>
      <c r="BQ32" s="36">
        <f t="shared" si="222"/>
        <v>-38.70967741935484</v>
      </c>
      <c r="BR32" s="36">
        <f t="shared" si="222"/>
        <v>-12.903225806451612</v>
      </c>
      <c r="BS32" s="36">
        <f t="shared" si="222"/>
        <v>20</v>
      </c>
      <c r="BT32" s="36">
        <f t="shared" si="222"/>
        <v>-6.4516129032258061</v>
      </c>
      <c r="BU32" s="36">
        <f t="shared" si="222"/>
        <v>0</v>
      </c>
      <c r="BV32" s="36">
        <f t="shared" si="222"/>
        <v>-19.35483870967742</v>
      </c>
      <c r="BW32" s="36">
        <f t="shared" si="222"/>
        <v>-12.903225806451612</v>
      </c>
      <c r="BX32" s="36">
        <f t="shared" si="222"/>
        <v>-14.285714285714286</v>
      </c>
      <c r="BY32" s="36">
        <f t="shared" si="222"/>
        <v>-51.612903225806448</v>
      </c>
      <c r="BZ32" s="36">
        <f t="shared" si="222"/>
        <v>-40</v>
      </c>
      <c r="CA32" s="36">
        <f t="shared" si="222"/>
        <v>-135.48387096774195</v>
      </c>
      <c r="CB32" s="36">
        <f t="shared" si="222"/>
        <v>106.66666666666667</v>
      </c>
      <c r="CC32" s="36">
        <f t="shared" si="222"/>
        <v>374.19354838709683</v>
      </c>
      <c r="CD32" s="36">
        <f t="shared" si="222"/>
        <v>535.48387096774195</v>
      </c>
      <c r="CE32" s="36">
        <f t="shared" si="222"/>
        <v>313.33333333333331</v>
      </c>
      <c r="CF32" s="36">
        <f t="shared" si="222"/>
        <v>90.322580645161295</v>
      </c>
      <c r="CG32" s="36">
        <f t="shared" si="222"/>
        <v>300</v>
      </c>
      <c r="CH32" s="36">
        <f t="shared" si="222"/>
        <v>12.903225806451612</v>
      </c>
      <c r="CI32" s="36">
        <f t="shared" si="222"/>
        <v>51.612903225806448</v>
      </c>
      <c r="CJ32" s="36">
        <f t="shared" si="222"/>
        <v>54.679802955665032</v>
      </c>
      <c r="CK32" s="36">
        <f t="shared" si="222"/>
        <v>19.354838709677416</v>
      </c>
      <c r="CL32" s="36">
        <f t="shared" si="222"/>
        <v>26.666666666666671</v>
      </c>
      <c r="CM32" s="36">
        <f t="shared" si="222"/>
        <v>-58.064516129032256</v>
      </c>
      <c r="CN32" s="36">
        <f t="shared" si="222"/>
        <v>-40</v>
      </c>
      <c r="CO32" s="36">
        <f t="shared" si="222"/>
        <v>-38.709677419354833</v>
      </c>
      <c r="CP32" s="36">
        <f t="shared" si="222"/>
        <v>-83.870967741935488</v>
      </c>
      <c r="CQ32" s="36">
        <f t="shared" si="222"/>
        <v>-73.333333333333329</v>
      </c>
      <c r="CR32" s="36">
        <f t="shared" si="222"/>
        <v>-19.35483870967742</v>
      </c>
      <c r="CS32" s="36">
        <f t="shared" si="222"/>
        <v>-26.666666666666664</v>
      </c>
      <c r="CT32" s="36">
        <f t="shared" si="222"/>
        <v>6.4516129032258078</v>
      </c>
      <c r="CU32" s="36">
        <f t="shared" si="222"/>
        <v>-25.806451612903224</v>
      </c>
      <c r="CV32" s="36">
        <f t="shared" si="222"/>
        <v>21.921182266009851</v>
      </c>
      <c r="CW32" s="36">
        <f t="shared" si="222"/>
        <v>19.35483870967742</v>
      </c>
      <c r="CX32" s="36">
        <f t="shared" si="222"/>
        <v>26.666666666666671</v>
      </c>
      <c r="CY32" s="36">
        <f t="shared" si="222"/>
        <v>109.6774193548387</v>
      </c>
      <c r="CZ32" s="36">
        <f t="shared" si="222"/>
        <v>26.666666666666671</v>
      </c>
      <c r="DA32" s="36">
        <f t="shared" si="222"/>
        <v>-116.12903225806451</v>
      </c>
      <c r="DB32" s="36">
        <f t="shared" si="222"/>
        <v>329.03225806451616</v>
      </c>
      <c r="DC32" s="36">
        <f t="shared" si="222"/>
        <v>60.000000000000014</v>
      </c>
      <c r="DD32" s="36">
        <f t="shared" si="222"/>
        <v>-19.35483870967742</v>
      </c>
      <c r="DE32" s="36">
        <f t="shared" si="222"/>
        <v>-66.666666666666657</v>
      </c>
      <c r="DF32" s="36">
        <f t="shared" si="222"/>
        <v>-12.903225806451612</v>
      </c>
      <c r="DG32" s="36">
        <f t="shared" si="222"/>
        <v>-19.35483870967742</v>
      </c>
      <c r="DH32" s="36">
        <f t="shared" si="222"/>
        <v>50.492610837438427</v>
      </c>
      <c r="DI32" s="36">
        <f t="shared" si="222"/>
        <v>-19.35483870967742</v>
      </c>
      <c r="DJ32" s="36">
        <f t="shared" si="222"/>
        <v>-53.333333333333336</v>
      </c>
      <c r="DK32" s="36">
        <f t="shared" si="222"/>
        <v>-32.258064516129032</v>
      </c>
      <c r="DL32" s="36">
        <f t="shared" si="222"/>
        <v>13.333333333333336</v>
      </c>
      <c r="DM32" s="36">
        <f t="shared" si="222"/>
        <v>-116.12903225806451</v>
      </c>
      <c r="DN32" s="36">
        <f t="shared" si="222"/>
        <v>-174.19354838709677</v>
      </c>
      <c r="DO32" s="36">
        <f t="shared" si="222"/>
        <v>200</v>
      </c>
      <c r="DP32" s="36">
        <f t="shared" si="222"/>
        <v>12.903225806451612</v>
      </c>
      <c r="DQ32" s="36">
        <f t="shared" si="222"/>
        <v>200.00000000000003</v>
      </c>
      <c r="DR32" s="36">
        <f t="shared" si="222"/>
        <v>19.35483870967742</v>
      </c>
      <c r="DS32" s="36">
        <f t="shared" si="222"/>
        <v>77.41935483870968</v>
      </c>
      <c r="DT32" s="36">
        <f t="shared" si="222"/>
        <v>-35.221674876847295</v>
      </c>
      <c r="DU32" s="36">
        <f t="shared" si="222"/>
        <v>-19.35483870967742</v>
      </c>
      <c r="DV32" s="36">
        <f t="shared" si="222"/>
        <v>373.33333333333331</v>
      </c>
      <c r="DW32" s="36">
        <f t="shared" si="222"/>
        <v>1006.4516129032259</v>
      </c>
      <c r="DX32" s="36">
        <f t="shared" ref="DX32:ED32" si="223">DX30-AVERAGE(BP30,CB30,CN30,CZ30,DL30)</f>
        <v>840</v>
      </c>
      <c r="DY32" s="36">
        <f t="shared" si="223"/>
        <v>858.06451612903231</v>
      </c>
      <c r="DZ32" s="129">
        <f t="shared" si="223"/>
        <v>335.48387096774195</v>
      </c>
      <c r="EA32" s="129">
        <f t="shared" si="223"/>
        <v>573.33333333333337</v>
      </c>
      <c r="EB32" s="129">
        <f t="shared" si="223"/>
        <v>522.58064516129036</v>
      </c>
      <c r="EC32" s="129">
        <f t="shared" si="223"/>
        <v>246.66666666666669</v>
      </c>
      <c r="ED32" s="129">
        <f t="shared" si="223"/>
        <v>303.22580645161287</v>
      </c>
      <c r="EE32" s="129">
        <f>EE30-AVERAGE(BW30,CI30,CU30,DG30,DS30)</f>
        <v>354.83870967741939</v>
      </c>
      <c r="EF32" s="129">
        <f>EF30-AVERAGE(BX30,CJ30,CV30,DH30,DT30)</f>
        <v>-35.221674876847295</v>
      </c>
      <c r="EG32" s="129">
        <f>EG30-AVERAGE(BY30,CK30,CW30,DI30,DU30)</f>
        <v>-19.35483870967742</v>
      </c>
      <c r="EH32" s="129">
        <f t="shared" ref="EH32:FM32" si="224">EH30-AVERAGE(BZ30,CL30,CX30,DJ30,DV30)</f>
        <v>-40</v>
      </c>
      <c r="EI32" s="129">
        <f t="shared" si="224"/>
        <v>-200</v>
      </c>
      <c r="EJ32" s="129">
        <f t="shared" si="224"/>
        <v>-200</v>
      </c>
      <c r="EK32" s="129">
        <f t="shared" si="224"/>
        <v>-232.25806451612908</v>
      </c>
      <c r="EL32" s="129">
        <f t="shared" si="224"/>
        <v>-225.80645161290326</v>
      </c>
      <c r="EM32" s="157">
        <f t="shared" si="224"/>
        <v>-300</v>
      </c>
      <c r="EN32" s="157">
        <f t="shared" si="224"/>
        <v>-135.48387096774192</v>
      </c>
      <c r="EO32" s="157">
        <f t="shared" si="224"/>
        <v>-126.66666666666667</v>
      </c>
      <c r="EP32" s="176">
        <f t="shared" si="224"/>
        <v>-83.870967741935488</v>
      </c>
      <c r="EQ32" s="176">
        <f t="shared" si="224"/>
        <v>-109.67741935483873</v>
      </c>
      <c r="ER32" s="186">
        <f t="shared" si="224"/>
        <v>-35.221674876847295</v>
      </c>
      <c r="ES32" s="186">
        <f t="shared" si="224"/>
        <v>-19.35483870967742</v>
      </c>
      <c r="ET32" s="186">
        <f t="shared" si="224"/>
        <v>-120</v>
      </c>
      <c r="EU32" s="186">
        <f t="shared" si="224"/>
        <v>-238.70967741935482</v>
      </c>
      <c r="EV32" s="186">
        <f t="shared" si="224"/>
        <v>-213.33333333333331</v>
      </c>
      <c r="EW32" s="198">
        <f t="shared" si="224"/>
        <v>-219.35483870967741</v>
      </c>
      <c r="EX32" s="198">
        <f t="shared" si="224"/>
        <v>-232.25806451612902</v>
      </c>
      <c r="EY32" s="198">
        <f t="shared" si="224"/>
        <v>-156.50099800399204</v>
      </c>
      <c r="EZ32" s="198">
        <f t="shared" si="224"/>
        <v>-39.296696928723193</v>
      </c>
      <c r="FA32" s="211">
        <f t="shared" si="224"/>
        <v>-69.834331337325366</v>
      </c>
      <c r="FB32" s="211">
        <f t="shared" si="224"/>
        <v>-0.58701950936834635</v>
      </c>
      <c r="FC32" s="221">
        <f t="shared" si="224"/>
        <v>-19.941858219045784</v>
      </c>
      <c r="FD32" s="221">
        <f t="shared" si="224"/>
        <v>55.403763900769889</v>
      </c>
      <c r="FE32" s="233">
        <f t="shared" si="224"/>
        <v>70.380722426115511</v>
      </c>
      <c r="FF32" s="233">
        <f t="shared" si="224"/>
        <v>-29.834331337325352</v>
      </c>
      <c r="FG32" s="233">
        <f t="shared" si="224"/>
        <v>-161.87734209001349</v>
      </c>
      <c r="FH32" s="233">
        <f t="shared" si="224"/>
        <v>-136.50099800399198</v>
      </c>
      <c r="FI32" s="233">
        <f t="shared" si="224"/>
        <v>-129.61927757388446</v>
      </c>
      <c r="FJ32" s="233">
        <f t="shared" si="224"/>
        <v>-148.9741162835619</v>
      </c>
      <c r="FK32" s="36">
        <f t="shared" si="224"/>
        <v>-171.86746506986026</v>
      </c>
      <c r="FL32" s="36">
        <f t="shared" si="224"/>
        <v>-54.663163994591443</v>
      </c>
      <c r="FM32" s="36">
        <f t="shared" si="224"/>
        <v>-78.53413173652693</v>
      </c>
      <c r="FN32" s="36">
        <f t="shared" ref="FN32:GG32" si="225">FN30-AVERAGE(DF30,DR30,ED30,EP30,FB30)</f>
        <v>-9.5018736720108166</v>
      </c>
      <c r="FO32" s="36">
        <f t="shared" ref="FO32:FZ32" si="226">FO30-AVERAGE(DG30,DS30,EE30,EQ30,FC30)</f>
        <v>-102.27223956162378</v>
      </c>
      <c r="FP32" s="36">
        <f t="shared" si="225"/>
        <v>-19.78376029895097</v>
      </c>
      <c r="FQ32" s="36">
        <f t="shared" si="225"/>
        <v>-5.4980460132366851</v>
      </c>
      <c r="FR32" s="36">
        <f t="shared" si="225"/>
        <v>-98.831379346570031</v>
      </c>
      <c r="FS32" s="36">
        <f t="shared" si="225"/>
        <v>-218.40127181968828</v>
      </c>
      <c r="FT32" s="36">
        <f t="shared" si="225"/>
        <v>-205.49804601323666</v>
      </c>
      <c r="FU32" s="36">
        <f t="shared" si="225"/>
        <v>-211.94965891646248</v>
      </c>
      <c r="FV32" s="36">
        <f t="shared" si="225"/>
        <v>-140.98191698097858</v>
      </c>
      <c r="FW32" s="36">
        <f t="shared" si="225"/>
        <v>-227.53117974577162</v>
      </c>
      <c r="FX32" s="36">
        <f t="shared" si="225"/>
        <v>-136.99354533716942</v>
      </c>
      <c r="FY32" s="257">
        <f t="shared" si="225"/>
        <v>-160.86451307910491</v>
      </c>
      <c r="FZ32" s="281">
        <f t="shared" si="226"/>
        <v>-91.832255014588824</v>
      </c>
      <c r="GA32" s="37">
        <f t="shared" si="225"/>
        <v>-104.24592377215009</v>
      </c>
      <c r="GB32" s="37">
        <f t="shared" si="225"/>
        <v>-7.4717302237630001</v>
      </c>
      <c r="GC32" s="37">
        <f t="shared" si="225"/>
        <v>-7.4717302237630001</v>
      </c>
      <c r="GD32" s="37">
        <f t="shared" si="225"/>
        <v>-100.80506355709635</v>
      </c>
      <c r="GE32" s="37">
        <f t="shared" si="225"/>
        <v>-220.37495603021461</v>
      </c>
      <c r="GF32" s="37">
        <f t="shared" si="225"/>
        <v>-194.13839689042965</v>
      </c>
      <c r="GG32" s="37">
        <f t="shared" si="225"/>
        <v>-213.92334312698881</v>
      </c>
      <c r="GH32" s="37">
        <f t="shared" ref="GH32:GL32" si="227">GH30-AVERAGE(DZ30,EL30,EX30,FJ30,FV30)</f>
        <v>-136.50398828827909</v>
      </c>
      <c r="GI32" s="37">
        <f t="shared" si="227"/>
        <v>-169.5048639562979</v>
      </c>
      <c r="GJ32" s="37">
        <f t="shared" si="227"/>
        <v>-132.51561664446993</v>
      </c>
      <c r="GK32" s="37">
        <f t="shared" si="227"/>
        <v>-109.50486395629794</v>
      </c>
      <c r="GL32" s="37">
        <f t="shared" si="227"/>
        <v>-87.354326321889332</v>
      </c>
    </row>
    <row r="33" spans="1:194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228">DG30-DG56</f>
        <v>0</v>
      </c>
      <c r="DH33" s="40">
        <f t="shared" si="228"/>
        <v>0</v>
      </c>
      <c r="DI33" s="40">
        <f t="shared" si="228"/>
        <v>0</v>
      </c>
      <c r="DJ33" s="40">
        <f t="shared" si="228"/>
        <v>0</v>
      </c>
      <c r="DK33" s="40">
        <f t="shared" si="228"/>
        <v>0</v>
      </c>
      <c r="DL33" s="40">
        <f t="shared" si="228"/>
        <v>0</v>
      </c>
      <c r="DM33" s="40">
        <f t="shared" si="228"/>
        <v>0</v>
      </c>
      <c r="DN33" s="40">
        <f t="shared" si="228"/>
        <v>0</v>
      </c>
      <c r="DO33" s="40">
        <f t="shared" si="228"/>
        <v>0</v>
      </c>
      <c r="DP33" s="40">
        <f t="shared" si="228"/>
        <v>0</v>
      </c>
      <c r="DQ33" s="40">
        <f t="shared" si="228"/>
        <v>0</v>
      </c>
      <c r="DR33" s="40">
        <f t="shared" si="228"/>
        <v>0</v>
      </c>
      <c r="DS33" s="40">
        <f t="shared" si="228"/>
        <v>0</v>
      </c>
      <c r="DT33" s="40">
        <f t="shared" si="228"/>
        <v>0</v>
      </c>
      <c r="DU33" s="40">
        <f t="shared" si="228"/>
        <v>0</v>
      </c>
      <c r="DV33" s="40">
        <f t="shared" si="228"/>
        <v>0</v>
      </c>
      <c r="DW33" s="40">
        <f t="shared" si="228"/>
        <v>0</v>
      </c>
      <c r="DX33" s="40">
        <f t="shared" si="228"/>
        <v>0</v>
      </c>
      <c r="DY33" s="40">
        <f t="shared" si="228"/>
        <v>0</v>
      </c>
      <c r="DZ33" s="131">
        <f t="shared" si="228"/>
        <v>0</v>
      </c>
      <c r="EA33" s="131">
        <f t="shared" si="228"/>
        <v>0</v>
      </c>
      <c r="EB33" s="131">
        <f t="shared" si="228"/>
        <v>0</v>
      </c>
      <c r="EC33" s="131">
        <f t="shared" si="228"/>
        <v>0</v>
      </c>
      <c r="ED33" s="131">
        <f t="shared" si="228"/>
        <v>0</v>
      </c>
      <c r="EE33" s="131">
        <f t="shared" si="228"/>
        <v>0</v>
      </c>
      <c r="EF33" s="131">
        <f t="shared" si="228"/>
        <v>0</v>
      </c>
      <c r="EG33" s="131">
        <f t="shared" si="228"/>
        <v>0</v>
      </c>
      <c r="EH33" s="131">
        <f t="shared" si="228"/>
        <v>0</v>
      </c>
      <c r="EI33" s="131">
        <f t="shared" si="228"/>
        <v>0</v>
      </c>
      <c r="EJ33" s="131">
        <f t="shared" si="228"/>
        <v>0</v>
      </c>
      <c r="EK33" s="131">
        <f t="shared" si="228"/>
        <v>0</v>
      </c>
      <c r="EL33" s="131">
        <f t="shared" si="228"/>
        <v>0</v>
      </c>
      <c r="EM33" s="159">
        <f t="shared" si="228"/>
        <v>0</v>
      </c>
      <c r="EN33" s="159">
        <f t="shared" si="228"/>
        <v>0</v>
      </c>
      <c r="EO33" s="159">
        <f t="shared" ref="EO33:FF33" si="229">EO30-EO56</f>
        <v>0</v>
      </c>
      <c r="EP33" s="178">
        <f t="shared" si="229"/>
        <v>0</v>
      </c>
      <c r="EQ33" s="178">
        <f t="shared" si="229"/>
        <v>0</v>
      </c>
      <c r="ER33" s="188">
        <f t="shared" si="229"/>
        <v>0</v>
      </c>
      <c r="ES33" s="188">
        <f t="shared" si="229"/>
        <v>0</v>
      </c>
      <c r="ET33" s="188">
        <f t="shared" si="229"/>
        <v>0</v>
      </c>
      <c r="EU33" s="188">
        <f t="shared" si="229"/>
        <v>0</v>
      </c>
      <c r="EV33" s="188">
        <f t="shared" si="229"/>
        <v>0</v>
      </c>
      <c r="EW33" s="200">
        <f t="shared" si="229"/>
        <v>0</v>
      </c>
      <c r="EX33" s="200">
        <f t="shared" si="229"/>
        <v>0</v>
      </c>
      <c r="EY33" s="200">
        <f t="shared" si="229"/>
        <v>0</v>
      </c>
      <c r="EZ33" s="200">
        <f t="shared" si="229"/>
        <v>0</v>
      </c>
      <c r="FA33" s="213">
        <f t="shared" si="229"/>
        <v>0</v>
      </c>
      <c r="FB33" s="213">
        <f t="shared" si="229"/>
        <v>0</v>
      </c>
      <c r="FC33" s="223">
        <f t="shared" si="229"/>
        <v>0</v>
      </c>
      <c r="FD33" s="223">
        <f t="shared" si="229"/>
        <v>0</v>
      </c>
      <c r="FE33" s="235">
        <f t="shared" si="229"/>
        <v>0</v>
      </c>
      <c r="FF33" s="235">
        <f t="shared" si="229"/>
        <v>0</v>
      </c>
      <c r="FG33" s="235">
        <f t="shared" ref="FG33:FH33" si="230">FG30-FG56</f>
        <v>0</v>
      </c>
      <c r="FH33" s="235">
        <f t="shared" si="230"/>
        <v>0</v>
      </c>
      <c r="FI33" s="235">
        <f t="shared" ref="FI33:FJ33" si="231">FI30-FI56</f>
        <v>0</v>
      </c>
      <c r="FJ33" s="235">
        <f t="shared" si="231"/>
        <v>0</v>
      </c>
      <c r="FK33" s="40">
        <f t="shared" ref="FK33" si="232">FK30-FK56</f>
        <v>0</v>
      </c>
      <c r="FL33" s="40">
        <f t="shared" ref="FL33:FP33" si="233">FL30-FL56</f>
        <v>0</v>
      </c>
      <c r="FM33" s="40">
        <f t="shared" si="233"/>
        <v>0</v>
      </c>
      <c r="FN33" s="40">
        <f t="shared" si="233"/>
        <v>0</v>
      </c>
      <c r="FO33" s="40">
        <f t="shared" si="233"/>
        <v>-1.0904830569574617</v>
      </c>
      <c r="FP33" s="40">
        <f t="shared" si="233"/>
        <v>-1.0904830569574617</v>
      </c>
      <c r="FQ33" s="40">
        <f t="shared" ref="FQ33:FR33" si="234">FQ30-FQ56</f>
        <v>-1.0904830569574617</v>
      </c>
      <c r="FR33" s="40">
        <f t="shared" si="234"/>
        <v>-1.0904830569574617</v>
      </c>
      <c r="FS33" s="40">
        <f t="shared" ref="FS33:FT33" si="235">FS30-FS56</f>
        <v>-1.0904830569574617</v>
      </c>
      <c r="FT33" s="40">
        <f t="shared" si="235"/>
        <v>-1.0904830569574617</v>
      </c>
      <c r="FU33" s="40">
        <f t="shared" ref="FU33:FV33" si="236">FU30-FU56</f>
        <v>-1.0904830569574617</v>
      </c>
      <c r="FV33" s="40">
        <f t="shared" si="236"/>
        <v>-1.0904830569574617</v>
      </c>
      <c r="FW33" s="40">
        <f t="shared" ref="FW33:FX33" si="237">FW30-FW56</f>
        <v>-1.0904830569574617</v>
      </c>
      <c r="FX33" s="40">
        <f t="shared" si="237"/>
        <v>-1.0904830569574617</v>
      </c>
      <c r="FY33" s="259">
        <f t="shared" ref="FY33:GB33" si="238">FY30-FY56</f>
        <v>-1.0904830569574617</v>
      </c>
      <c r="FZ33" s="283">
        <f t="shared" si="238"/>
        <v>-1.0904830569574617</v>
      </c>
      <c r="GA33" s="283">
        <f t="shared" si="238"/>
        <v>-1.0904830569574617</v>
      </c>
      <c r="GB33" s="283">
        <f t="shared" si="238"/>
        <v>-1.0904830569574617</v>
      </c>
      <c r="GC33" s="283">
        <f t="shared" ref="GC33:GD33" si="239">GC30-GC56</f>
        <v>-1.0904830569574617</v>
      </c>
      <c r="GD33" s="283">
        <f t="shared" si="239"/>
        <v>-1.0904830569574617</v>
      </c>
      <c r="GE33" s="283">
        <f t="shared" ref="GE33:GK33" si="240">GE30-GE56</f>
        <v>-1.0904830569574617</v>
      </c>
      <c r="GF33" s="283">
        <f t="shared" si="240"/>
        <v>-1.0904830569574617</v>
      </c>
      <c r="GG33" s="283">
        <f t="shared" si="240"/>
        <v>-1.0904830569574617</v>
      </c>
      <c r="GH33" s="283">
        <f t="shared" si="240"/>
        <v>-1.0904830569574617</v>
      </c>
      <c r="GI33" s="283">
        <f t="shared" si="240"/>
        <v>-1.0904830569574617</v>
      </c>
      <c r="GJ33" s="283">
        <f t="shared" si="240"/>
        <v>-1.0904830569574617</v>
      </c>
      <c r="GK33" s="283">
        <f t="shared" si="240"/>
        <v>-1.0904830569574617</v>
      </c>
      <c r="GL33" s="283">
        <f t="shared" ref="GL33" si="241">GL30-GL56</f>
        <v>9.8684210526315788</v>
      </c>
    </row>
    <row r="34" spans="1:194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260"/>
      <c r="FZ34" s="284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</row>
    <row r="35" spans="1:194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1">
        <v>1545</v>
      </c>
      <c r="EA35" s="141">
        <v>1610</v>
      </c>
      <c r="EB35" s="141">
        <v>1668</v>
      </c>
      <c r="EC35" s="141">
        <v>1718</v>
      </c>
      <c r="ED35" s="141">
        <v>1520</v>
      </c>
      <c r="EE35" s="141">
        <v>1354</v>
      </c>
      <c r="EF35" s="141">
        <v>1329</v>
      </c>
      <c r="EG35" s="141">
        <v>1239</v>
      </c>
      <c r="EH35" s="141">
        <v>1216</v>
      </c>
      <c r="EI35" s="141">
        <v>1265</v>
      </c>
      <c r="EJ35" s="141">
        <v>1303</v>
      </c>
      <c r="EK35" s="141">
        <v>1415</v>
      </c>
      <c r="EL35" s="141">
        <v>1465</v>
      </c>
      <c r="EM35" s="141">
        <v>1498</v>
      </c>
      <c r="EN35" s="141">
        <v>1547</v>
      </c>
      <c r="EO35" s="141">
        <v>1505</v>
      </c>
      <c r="EP35" s="141">
        <v>1353</v>
      </c>
      <c r="EQ35" s="141">
        <v>1051</v>
      </c>
      <c r="ER35" s="141">
        <v>927</v>
      </c>
      <c r="ES35" s="141">
        <v>863</v>
      </c>
      <c r="ET35" s="141">
        <v>940</v>
      </c>
      <c r="EU35" s="141">
        <v>1061</v>
      </c>
      <c r="EV35" s="141">
        <v>1207</v>
      </c>
      <c r="EW35" s="141">
        <v>1315</v>
      </c>
      <c r="EX35" s="141">
        <v>1418</v>
      </c>
      <c r="EY35" s="141">
        <v>1515</v>
      </c>
      <c r="EZ35" s="141">
        <v>1537</v>
      </c>
      <c r="FA35" s="141">
        <v>1580</v>
      </c>
      <c r="FB35" s="141">
        <v>1483</v>
      </c>
      <c r="FC35" s="141">
        <v>1169</v>
      </c>
      <c r="FD35" s="141">
        <v>1049</v>
      </c>
      <c r="FE35" s="141">
        <v>968</v>
      </c>
      <c r="FF35" s="141">
        <v>979</v>
      </c>
      <c r="FG35" s="141">
        <v>1144</v>
      </c>
      <c r="FH35" s="141">
        <v>1320</v>
      </c>
      <c r="FI35" s="141">
        <v>1360</v>
      </c>
      <c r="FJ35" s="141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30">
        <v>1774</v>
      </c>
      <c r="FY35" s="254">
        <v>1638.3904803213261</v>
      </c>
      <c r="FZ35" s="278">
        <v>1576.302521265116</v>
      </c>
      <c r="GA35" s="31">
        <v>1175.557870078685</v>
      </c>
      <c r="GB35" s="31">
        <v>1002.9863325237036</v>
      </c>
      <c r="GC35" s="31">
        <v>780.76960349982573</v>
      </c>
      <c r="GD35" s="31">
        <v>855.57034315011549</v>
      </c>
      <c r="GE35" s="31">
        <v>1148.9700089757255</v>
      </c>
      <c r="GF35" s="31">
        <v>1321.049516743856</v>
      </c>
      <c r="GG35" s="31">
        <v>1511.4766591780585</v>
      </c>
      <c r="GH35" s="31">
        <v>1678.3314993605193</v>
      </c>
      <c r="GI35" s="31">
        <v>1818.1749598736496</v>
      </c>
      <c r="GJ35" s="31">
        <v>1956.1213425237418</v>
      </c>
      <c r="GK35" s="31">
        <v>2092.7089487861622</v>
      </c>
      <c r="GL35" s="31">
        <v>2014.290474016806</v>
      </c>
    </row>
    <row r="36" spans="1:194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242">O35-C35</f>
        <v>-19.000000000000114</v>
      </c>
      <c r="P36" s="36">
        <f t="shared" si="242"/>
        <v>-53</v>
      </c>
      <c r="Q36" s="36">
        <f t="shared" si="242"/>
        <v>-19</v>
      </c>
      <c r="R36" s="36">
        <f t="shared" si="242"/>
        <v>34</v>
      </c>
      <c r="S36" s="36">
        <f t="shared" si="242"/>
        <v>-1</v>
      </c>
      <c r="T36" s="36">
        <f t="shared" si="242"/>
        <v>-1</v>
      </c>
      <c r="U36" s="36">
        <f t="shared" si="242"/>
        <v>-72</v>
      </c>
      <c r="V36" s="36">
        <f t="shared" si="242"/>
        <v>-129</v>
      </c>
      <c r="W36" s="36">
        <f t="shared" si="242"/>
        <v>-181</v>
      </c>
      <c r="X36" s="36">
        <f t="shared" si="242"/>
        <v>-239</v>
      </c>
      <c r="Y36" s="36">
        <f t="shared" si="242"/>
        <v>-217.99999999999989</v>
      </c>
      <c r="Z36" s="36">
        <f t="shared" si="242"/>
        <v>-70</v>
      </c>
      <c r="AA36" s="36">
        <f t="shared" si="242"/>
        <v>-166.99999999999989</v>
      </c>
      <c r="AB36" s="36">
        <f t="shared" si="242"/>
        <v>-16</v>
      </c>
      <c r="AC36" s="36">
        <f t="shared" si="242"/>
        <v>43</v>
      </c>
      <c r="AD36" s="36">
        <f t="shared" si="242"/>
        <v>-29</v>
      </c>
      <c r="AE36" s="36">
        <f t="shared" si="242"/>
        <v>-75</v>
      </c>
      <c r="AF36" s="36">
        <f t="shared" si="242"/>
        <v>-100</v>
      </c>
      <c r="AG36" s="36">
        <f t="shared" si="242"/>
        <v>-133</v>
      </c>
      <c r="AH36" s="36">
        <f t="shared" si="242"/>
        <v>-116</v>
      </c>
      <c r="AI36" s="36">
        <f t="shared" si="242"/>
        <v>-84</v>
      </c>
      <c r="AJ36" s="36">
        <f t="shared" si="242"/>
        <v>-107</v>
      </c>
      <c r="AK36" s="36">
        <f t="shared" si="242"/>
        <v>-97.000000000000114</v>
      </c>
      <c r="AL36" s="36">
        <f t="shared" si="242"/>
        <v>-46</v>
      </c>
      <c r="AM36" s="36">
        <f t="shared" si="242"/>
        <v>-15</v>
      </c>
      <c r="AN36" s="36">
        <f t="shared" si="242"/>
        <v>-57</v>
      </c>
      <c r="AO36" s="36">
        <f t="shared" si="242"/>
        <v>4</v>
      </c>
      <c r="AP36" s="36">
        <f t="shared" si="242"/>
        <v>-28</v>
      </c>
      <c r="AQ36" s="36">
        <f t="shared" si="242"/>
        <v>15</v>
      </c>
      <c r="AR36" s="36">
        <f t="shared" si="242"/>
        <v>24</v>
      </c>
      <c r="AS36" s="36">
        <f t="shared" si="242"/>
        <v>43</v>
      </c>
      <c r="AT36" s="36">
        <f t="shared" si="242"/>
        <v>58</v>
      </c>
      <c r="AU36" s="36">
        <f t="shared" ref="AU36:BZ36" si="243">AU35-AI35</f>
        <v>-5</v>
      </c>
      <c r="AV36" s="36">
        <f t="shared" si="243"/>
        <v>-9</v>
      </c>
      <c r="AW36" s="36">
        <f t="shared" si="243"/>
        <v>30</v>
      </c>
      <c r="AX36" s="36">
        <f t="shared" si="243"/>
        <v>-11</v>
      </c>
      <c r="AY36" s="36">
        <f t="shared" si="243"/>
        <v>2</v>
      </c>
      <c r="AZ36" s="36">
        <f t="shared" si="243"/>
        <v>49</v>
      </c>
      <c r="BA36" s="36">
        <f t="shared" si="243"/>
        <v>5</v>
      </c>
      <c r="BB36" s="36">
        <f t="shared" si="243"/>
        <v>14</v>
      </c>
      <c r="BC36" s="36">
        <f t="shared" si="243"/>
        <v>45</v>
      </c>
      <c r="BD36" s="36">
        <f t="shared" si="243"/>
        <v>35</v>
      </c>
      <c r="BE36" s="36">
        <f t="shared" si="243"/>
        <v>32</v>
      </c>
      <c r="BF36" s="36">
        <f t="shared" si="243"/>
        <v>3</v>
      </c>
      <c r="BG36" s="36">
        <f t="shared" si="243"/>
        <v>12</v>
      </c>
      <c r="BH36" s="36">
        <f t="shared" si="243"/>
        <v>53</v>
      </c>
      <c r="BI36" s="36">
        <f t="shared" si="243"/>
        <v>17</v>
      </c>
      <c r="BJ36" s="36">
        <f t="shared" si="243"/>
        <v>-48</v>
      </c>
      <c r="BK36" s="36">
        <f t="shared" si="243"/>
        <v>5</v>
      </c>
      <c r="BL36" s="36">
        <f t="shared" si="243"/>
        <v>24</v>
      </c>
      <c r="BM36" s="36">
        <f t="shared" si="243"/>
        <v>-71</v>
      </c>
      <c r="BN36" s="36">
        <f t="shared" si="243"/>
        <v>-6</v>
      </c>
      <c r="BO36" s="36">
        <f t="shared" si="243"/>
        <v>-60</v>
      </c>
      <c r="BP36" s="36">
        <f t="shared" si="243"/>
        <v>-111</v>
      </c>
      <c r="BQ36" s="36">
        <f t="shared" si="243"/>
        <v>-116</v>
      </c>
      <c r="BR36" s="36">
        <f t="shared" si="243"/>
        <v>-106</v>
      </c>
      <c r="BS36" s="36">
        <f t="shared" si="243"/>
        <v>-106</v>
      </c>
      <c r="BT36" s="36">
        <f t="shared" si="243"/>
        <v>-75</v>
      </c>
      <c r="BU36" s="36">
        <f t="shared" si="243"/>
        <v>-99</v>
      </c>
      <c r="BV36" s="36">
        <f t="shared" si="243"/>
        <v>13</v>
      </c>
      <c r="BW36" s="36">
        <f t="shared" si="243"/>
        <v>30</v>
      </c>
      <c r="BX36" s="36">
        <f t="shared" si="243"/>
        <v>-55</v>
      </c>
      <c r="BY36" s="36">
        <f t="shared" si="243"/>
        <v>25</v>
      </c>
      <c r="BZ36" s="36">
        <f t="shared" si="243"/>
        <v>-8</v>
      </c>
      <c r="CA36" s="36">
        <f t="shared" ref="CA36:DF36" si="244">CA35-BO35</f>
        <v>-24</v>
      </c>
      <c r="CB36" s="36">
        <f t="shared" si="244"/>
        <v>-6</v>
      </c>
      <c r="CC36" s="36">
        <f t="shared" si="244"/>
        <v>7</v>
      </c>
      <c r="CD36" s="36">
        <f t="shared" si="244"/>
        <v>-30</v>
      </c>
      <c r="CE36" s="36">
        <f t="shared" si="244"/>
        <v>-2</v>
      </c>
      <c r="CF36" s="36">
        <f t="shared" si="244"/>
        <v>-23</v>
      </c>
      <c r="CG36" s="36">
        <f t="shared" si="244"/>
        <v>-28</v>
      </c>
      <c r="CH36" s="36">
        <f t="shared" si="244"/>
        <v>-12</v>
      </c>
      <c r="CI36" s="36">
        <f t="shared" si="244"/>
        <v>-41</v>
      </c>
      <c r="CJ36" s="36">
        <f t="shared" si="244"/>
        <v>-11</v>
      </c>
      <c r="CK36" s="36">
        <f t="shared" si="244"/>
        <v>9</v>
      </c>
      <c r="CL36" s="36">
        <f t="shared" si="244"/>
        <v>1</v>
      </c>
      <c r="CM36" s="36">
        <f t="shared" si="244"/>
        <v>-20</v>
      </c>
      <c r="CN36" s="36">
        <f t="shared" si="244"/>
        <v>13</v>
      </c>
      <c r="CO36" s="36">
        <f t="shared" si="244"/>
        <v>21</v>
      </c>
      <c r="CP36" s="36">
        <f t="shared" si="244"/>
        <v>32</v>
      </c>
      <c r="CQ36" s="36">
        <f t="shared" si="244"/>
        <v>39</v>
      </c>
      <c r="CR36" s="36">
        <f t="shared" si="244"/>
        <v>13</v>
      </c>
      <c r="CS36" s="36">
        <f t="shared" si="244"/>
        <v>14</v>
      </c>
      <c r="CT36" s="36">
        <f t="shared" si="244"/>
        <v>7</v>
      </c>
      <c r="CU36" s="36">
        <f t="shared" si="244"/>
        <v>9</v>
      </c>
      <c r="CV36" s="36">
        <f t="shared" si="244"/>
        <v>16</v>
      </c>
      <c r="CW36" s="36">
        <f t="shared" si="244"/>
        <v>19</v>
      </c>
      <c r="CX36" s="36">
        <f t="shared" si="244"/>
        <v>254</v>
      </c>
      <c r="CY36" s="36">
        <f t="shared" si="244"/>
        <v>263</v>
      </c>
      <c r="CZ36" s="36">
        <f t="shared" si="244"/>
        <v>244</v>
      </c>
      <c r="DA36" s="36">
        <f t="shared" si="244"/>
        <v>218</v>
      </c>
      <c r="DB36" s="36">
        <f t="shared" si="244"/>
        <v>209</v>
      </c>
      <c r="DC36" s="36">
        <f t="shared" si="244"/>
        <v>179</v>
      </c>
      <c r="DD36" s="36">
        <f t="shared" si="244"/>
        <v>175</v>
      </c>
      <c r="DE36" s="36">
        <f t="shared" si="244"/>
        <v>249</v>
      </c>
      <c r="DF36" s="36">
        <f t="shared" si="244"/>
        <v>228</v>
      </c>
      <c r="DG36" s="36">
        <f t="shared" ref="DG36:ED36" si="245">DG35-CU35</f>
        <v>243</v>
      </c>
      <c r="DH36" s="36">
        <f t="shared" si="245"/>
        <v>282</v>
      </c>
      <c r="DI36" s="36">
        <f t="shared" si="245"/>
        <v>380</v>
      </c>
      <c r="DJ36" s="36">
        <f t="shared" si="245"/>
        <v>132</v>
      </c>
      <c r="DK36" s="36">
        <f t="shared" si="245"/>
        <v>182</v>
      </c>
      <c r="DL36" s="36">
        <f t="shared" si="245"/>
        <v>146</v>
      </c>
      <c r="DM36" s="36">
        <f t="shared" si="245"/>
        <v>290</v>
      </c>
      <c r="DN36" s="36">
        <f t="shared" si="245"/>
        <v>517</v>
      </c>
      <c r="DO36" s="36">
        <f t="shared" si="245"/>
        <v>727</v>
      </c>
      <c r="DP36" s="36">
        <f t="shared" si="245"/>
        <v>784</v>
      </c>
      <c r="DQ36" s="36">
        <f t="shared" si="245"/>
        <v>775</v>
      </c>
      <c r="DR36" s="36">
        <f t="shared" si="245"/>
        <v>773</v>
      </c>
      <c r="DS36" s="36">
        <f t="shared" si="245"/>
        <v>651</v>
      </c>
      <c r="DT36" s="36">
        <f t="shared" si="245"/>
        <v>540</v>
      </c>
      <c r="DU36" s="36">
        <f t="shared" si="245"/>
        <v>417</v>
      </c>
      <c r="DV36" s="36">
        <f t="shared" si="245"/>
        <v>552</v>
      </c>
      <c r="DW36" s="36">
        <f t="shared" si="245"/>
        <v>557</v>
      </c>
      <c r="DX36" s="36">
        <f t="shared" si="245"/>
        <v>607</v>
      </c>
      <c r="DY36" s="36">
        <f t="shared" si="245"/>
        <v>545</v>
      </c>
      <c r="DZ36" s="129">
        <f t="shared" si="245"/>
        <v>479</v>
      </c>
      <c r="EA36" s="129">
        <f t="shared" si="245"/>
        <v>340</v>
      </c>
      <c r="EB36" s="129">
        <f t="shared" si="245"/>
        <v>327</v>
      </c>
      <c r="EC36" s="129">
        <f t="shared" si="245"/>
        <v>342</v>
      </c>
      <c r="ED36" s="129">
        <f t="shared" si="245"/>
        <v>156</v>
      </c>
      <c r="EE36" s="129">
        <f>EE35-DS35</f>
        <v>120</v>
      </c>
      <c r="EF36" s="129">
        <f>EF35-DT35</f>
        <v>155</v>
      </c>
      <c r="EG36" s="129">
        <f>EG35-DU35</f>
        <v>72</v>
      </c>
      <c r="EH36" s="129">
        <f t="shared" ref="EH36:FM36" si="246">EH35-DV35</f>
        <v>-64</v>
      </c>
      <c r="EI36" s="129">
        <f t="shared" si="246"/>
        <v>-63</v>
      </c>
      <c r="EJ36" s="129">
        <f t="shared" si="246"/>
        <v>-32</v>
      </c>
      <c r="EK36" s="129">
        <f t="shared" si="246"/>
        <v>10</v>
      </c>
      <c r="EL36" s="129">
        <f t="shared" si="246"/>
        <v>-80</v>
      </c>
      <c r="EM36" s="157">
        <f t="shared" si="246"/>
        <v>-112</v>
      </c>
      <c r="EN36" s="157">
        <f t="shared" si="246"/>
        <v>-121</v>
      </c>
      <c r="EO36" s="157">
        <f t="shared" si="246"/>
        <v>-213</v>
      </c>
      <c r="EP36" s="176">
        <f t="shared" si="246"/>
        <v>-167</v>
      </c>
      <c r="EQ36" s="176">
        <f t="shared" si="246"/>
        <v>-303</v>
      </c>
      <c r="ER36" s="186">
        <f t="shared" si="246"/>
        <v>-402</v>
      </c>
      <c r="ES36" s="186">
        <f t="shared" si="246"/>
        <v>-376</v>
      </c>
      <c r="ET36" s="186">
        <f t="shared" si="246"/>
        <v>-276</v>
      </c>
      <c r="EU36" s="186">
        <f t="shared" si="246"/>
        <v>-204</v>
      </c>
      <c r="EV36" s="186">
        <f t="shared" si="246"/>
        <v>-96</v>
      </c>
      <c r="EW36" s="198">
        <f t="shared" si="246"/>
        <v>-100</v>
      </c>
      <c r="EX36" s="198">
        <f t="shared" si="246"/>
        <v>-47</v>
      </c>
      <c r="EY36" s="198">
        <f t="shared" si="246"/>
        <v>17</v>
      </c>
      <c r="EZ36" s="198">
        <f t="shared" si="246"/>
        <v>-10</v>
      </c>
      <c r="FA36" s="211">
        <f t="shared" si="246"/>
        <v>75</v>
      </c>
      <c r="FB36" s="211">
        <f t="shared" si="246"/>
        <v>130</v>
      </c>
      <c r="FC36" s="221">
        <f t="shared" si="246"/>
        <v>118</v>
      </c>
      <c r="FD36" s="221">
        <f t="shared" si="246"/>
        <v>122</v>
      </c>
      <c r="FE36" s="233">
        <f t="shared" si="246"/>
        <v>105</v>
      </c>
      <c r="FF36" s="233">
        <f t="shared" si="246"/>
        <v>39</v>
      </c>
      <c r="FG36" s="233">
        <f t="shared" si="246"/>
        <v>83</v>
      </c>
      <c r="FH36" s="233">
        <f t="shared" si="246"/>
        <v>113</v>
      </c>
      <c r="FI36" s="233">
        <f t="shared" si="246"/>
        <v>45</v>
      </c>
      <c r="FJ36" s="233">
        <f t="shared" si="246"/>
        <v>15</v>
      </c>
      <c r="FK36" s="36">
        <f t="shared" si="246"/>
        <v>54</v>
      </c>
      <c r="FL36" s="36">
        <f t="shared" si="246"/>
        <v>19</v>
      </c>
      <c r="FM36" s="36">
        <f t="shared" si="246"/>
        <v>-118</v>
      </c>
      <c r="FN36" s="36">
        <f t="shared" ref="FN36:GG36" si="247">FN35-FB35</f>
        <v>-87</v>
      </c>
      <c r="FO36" s="36">
        <f t="shared" ref="FO36:FZ36" si="248">FO35-FC35</f>
        <v>56</v>
      </c>
      <c r="FP36" s="36">
        <f t="shared" si="247"/>
        <v>21</v>
      </c>
      <c r="FQ36" s="36">
        <f t="shared" si="247"/>
        <v>121</v>
      </c>
      <c r="FR36" s="36">
        <f t="shared" si="247"/>
        <v>101</v>
      </c>
      <c r="FS36" s="36">
        <f t="shared" si="247"/>
        <v>128</v>
      </c>
      <c r="FT36" s="36">
        <f t="shared" si="247"/>
        <v>13</v>
      </c>
      <c r="FU36" s="36">
        <f t="shared" si="247"/>
        <v>111</v>
      </c>
      <c r="FV36" s="36">
        <f t="shared" si="247"/>
        <v>226</v>
      </c>
      <c r="FW36" s="36">
        <f t="shared" si="247"/>
        <v>212</v>
      </c>
      <c r="FX36" s="36">
        <f t="shared" si="247"/>
        <v>218</v>
      </c>
      <c r="FY36" s="257">
        <f t="shared" si="247"/>
        <v>176.39048032132609</v>
      </c>
      <c r="FZ36" s="281">
        <f t="shared" si="248"/>
        <v>180.30252126511596</v>
      </c>
      <c r="GA36" s="37">
        <f t="shared" si="247"/>
        <v>-49.442129921314972</v>
      </c>
      <c r="GB36" s="37">
        <f t="shared" si="247"/>
        <v>-67.013667476296405</v>
      </c>
      <c r="GC36" s="37">
        <f t="shared" si="247"/>
        <v>-308.23039650017427</v>
      </c>
      <c r="GD36" s="37">
        <f t="shared" si="247"/>
        <v>-224.42965684988451</v>
      </c>
      <c r="GE36" s="37">
        <f t="shared" si="247"/>
        <v>-123.02999102427452</v>
      </c>
      <c r="GF36" s="37">
        <f t="shared" si="247"/>
        <v>-11.950483256144025</v>
      </c>
      <c r="GG36" s="37">
        <f t="shared" si="247"/>
        <v>40.476659178058526</v>
      </c>
      <c r="GH36" s="37">
        <f t="shared" ref="GH36:GL36" si="249">GH35-FV35</f>
        <v>19.331499360519274</v>
      </c>
      <c r="GI36" s="37">
        <f t="shared" si="249"/>
        <v>37.174959873649641</v>
      </c>
      <c r="GJ36" s="37">
        <f t="shared" si="249"/>
        <v>182.12134252374176</v>
      </c>
      <c r="GK36" s="37">
        <f t="shared" si="249"/>
        <v>454.31846846483609</v>
      </c>
      <c r="GL36" s="37">
        <f t="shared" si="249"/>
        <v>437.98795275169005</v>
      </c>
    </row>
    <row r="37" spans="1:194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250">BL35-AVERAGE(D35,P35,AB35,AN35,AZ35)</f>
        <v>12</v>
      </c>
      <c r="BM37" s="36">
        <f t="shared" si="250"/>
        <v>-51.199999999999989</v>
      </c>
      <c r="BN37" s="36">
        <f t="shared" si="250"/>
        <v>-16.399999999999977</v>
      </c>
      <c r="BO37" s="36">
        <f t="shared" si="250"/>
        <v>-45.199999999999989</v>
      </c>
      <c r="BP37" s="36">
        <f t="shared" si="250"/>
        <v>-108.80000000000001</v>
      </c>
      <c r="BQ37" s="36">
        <f t="shared" si="250"/>
        <v>-132.19999999999999</v>
      </c>
      <c r="BR37" s="36">
        <f t="shared" si="250"/>
        <v>-141</v>
      </c>
      <c r="BS37" s="36">
        <f t="shared" si="250"/>
        <v>-169.2</v>
      </c>
      <c r="BT37" s="36">
        <f t="shared" si="250"/>
        <v>-128.60000000000002</v>
      </c>
      <c r="BU37" s="36">
        <f t="shared" si="250"/>
        <v>-149.79999999999995</v>
      </c>
      <c r="BV37" s="36">
        <f t="shared" si="250"/>
        <v>-64.399999999999977</v>
      </c>
      <c r="BW37" s="36">
        <f t="shared" si="250"/>
        <v>-4.1999999999999886</v>
      </c>
      <c r="BX37" s="36">
        <f t="shared" si="250"/>
        <v>-32.399999999999977</v>
      </c>
      <c r="BY37" s="36">
        <f t="shared" si="250"/>
        <v>-18.600000000000023</v>
      </c>
      <c r="BZ37" s="36">
        <f t="shared" si="250"/>
        <v>-21.399999999999977</v>
      </c>
      <c r="CA37" s="36">
        <f t="shared" si="250"/>
        <v>-54</v>
      </c>
      <c r="CB37" s="36">
        <f t="shared" si="250"/>
        <v>-84.199999999999989</v>
      </c>
      <c r="CC37" s="36">
        <f t="shared" si="250"/>
        <v>-76</v>
      </c>
      <c r="CD37" s="36">
        <f t="shared" si="250"/>
        <v>-113</v>
      </c>
      <c r="CE37" s="36">
        <f t="shared" si="250"/>
        <v>-98.399999999999977</v>
      </c>
      <c r="CF37" s="36">
        <f t="shared" si="250"/>
        <v>-76.199999999999989</v>
      </c>
      <c r="CG37" s="36">
        <f t="shared" si="250"/>
        <v>-104.39999999999998</v>
      </c>
      <c r="CH37" s="36">
        <f t="shared" si="250"/>
        <v>-44</v>
      </c>
      <c r="CI37" s="36">
        <f t="shared" si="250"/>
        <v>-16.199999999999989</v>
      </c>
      <c r="CJ37" s="36">
        <f t="shared" si="250"/>
        <v>-32.399999999999977</v>
      </c>
      <c r="CK37" s="36">
        <f t="shared" si="250"/>
        <v>-10.800000000000011</v>
      </c>
      <c r="CL37" s="36">
        <f t="shared" si="250"/>
        <v>-9</v>
      </c>
      <c r="CM37" s="36">
        <f t="shared" si="250"/>
        <v>-54.199999999999989</v>
      </c>
      <c r="CN37" s="36">
        <f t="shared" si="250"/>
        <v>-39.600000000000023</v>
      </c>
      <c r="CO37" s="36">
        <f t="shared" si="250"/>
        <v>-21.600000000000023</v>
      </c>
      <c r="CP37" s="36">
        <f t="shared" si="250"/>
        <v>-42.800000000000011</v>
      </c>
      <c r="CQ37" s="36">
        <f t="shared" si="250"/>
        <v>-22.399999999999977</v>
      </c>
      <c r="CR37" s="36">
        <f t="shared" si="250"/>
        <v>-31</v>
      </c>
      <c r="CS37" s="36">
        <f t="shared" si="250"/>
        <v>-55</v>
      </c>
      <c r="CT37" s="36">
        <f t="shared" si="250"/>
        <v>-16.199999999999989</v>
      </c>
      <c r="CU37" s="36">
        <f t="shared" si="250"/>
        <v>-3.3999999999999773</v>
      </c>
      <c r="CV37" s="36">
        <f t="shared" si="250"/>
        <v>-6.3999999999999773</v>
      </c>
      <c r="CW37" s="36">
        <f t="shared" si="250"/>
        <v>13.800000000000011</v>
      </c>
      <c r="CX37" s="36">
        <f t="shared" si="250"/>
        <v>250.39999999999998</v>
      </c>
      <c r="CY37" s="36">
        <f t="shared" si="250"/>
        <v>217.60000000000002</v>
      </c>
      <c r="CZ37" s="36">
        <f t="shared" si="250"/>
        <v>213.39999999999998</v>
      </c>
      <c r="DA37" s="36">
        <f t="shared" si="250"/>
        <v>199</v>
      </c>
      <c r="DB37" s="36">
        <f t="shared" si="250"/>
        <v>174.8</v>
      </c>
      <c r="DC37" s="36">
        <f t="shared" si="250"/>
        <v>169</v>
      </c>
      <c r="DD37" s="36">
        <f t="shared" si="250"/>
        <v>152.19999999999999</v>
      </c>
      <c r="DE37" s="36">
        <f t="shared" si="250"/>
        <v>207.2</v>
      </c>
      <c r="DF37" s="36">
        <f t="shared" si="250"/>
        <v>222</v>
      </c>
      <c r="DG37" s="36">
        <f t="shared" si="250"/>
        <v>238.60000000000002</v>
      </c>
      <c r="DH37" s="36">
        <f t="shared" si="250"/>
        <v>271</v>
      </c>
      <c r="DI37" s="36">
        <f t="shared" si="250"/>
        <v>396.4</v>
      </c>
      <c r="DJ37" s="36">
        <f t="shared" si="250"/>
        <v>331.4</v>
      </c>
      <c r="DK37" s="36">
        <f t="shared" si="250"/>
        <v>358.8</v>
      </c>
      <c r="DL37" s="36">
        <f t="shared" si="250"/>
        <v>324.39999999999998</v>
      </c>
      <c r="DM37" s="36">
        <f t="shared" si="250"/>
        <v>456.6</v>
      </c>
      <c r="DN37" s="36">
        <f t="shared" si="250"/>
        <v>670.2</v>
      </c>
      <c r="DO37" s="36">
        <f t="shared" si="250"/>
        <v>871.6</v>
      </c>
      <c r="DP37" s="36">
        <f t="shared" si="250"/>
        <v>907.6</v>
      </c>
      <c r="DQ37" s="36">
        <f t="shared" si="250"/>
        <v>951.6</v>
      </c>
      <c r="DR37" s="36">
        <f t="shared" si="250"/>
        <v>957.4</v>
      </c>
      <c r="DS37" s="36">
        <f t="shared" si="250"/>
        <v>840.4</v>
      </c>
      <c r="DT37" s="36">
        <f t="shared" si="250"/>
        <v>759.8</v>
      </c>
      <c r="DU37" s="36">
        <f t="shared" si="250"/>
        <v>741</v>
      </c>
      <c r="DV37" s="36">
        <f t="shared" si="250"/>
        <v>808.8</v>
      </c>
      <c r="DW37" s="36">
        <f t="shared" si="250"/>
        <v>847.6</v>
      </c>
      <c r="DX37" s="36">
        <f t="shared" ref="DX37:ED37" si="251">DX35-AVERAGE(BP35,CB35,CN35,CZ35,DL35)</f>
        <v>874.2</v>
      </c>
      <c r="DY37" s="36">
        <f t="shared" si="251"/>
        <v>917.6</v>
      </c>
      <c r="DZ37" s="129">
        <f t="shared" si="251"/>
        <v>1024.8</v>
      </c>
      <c r="EA37" s="129">
        <f t="shared" si="251"/>
        <v>1044.2</v>
      </c>
      <c r="EB37" s="129">
        <f t="shared" si="251"/>
        <v>1059.8</v>
      </c>
      <c r="EC37" s="129">
        <f t="shared" si="251"/>
        <v>1111.4000000000001</v>
      </c>
      <c r="ED37" s="129">
        <f t="shared" si="251"/>
        <v>911.6</v>
      </c>
      <c r="EE37" s="129">
        <f>EE35-AVERAGE(BW35,CI35,CU35,DG35,DS35)</f>
        <v>782</v>
      </c>
      <c r="EF37" s="129">
        <f>EF35-AVERAGE(BX35,CJ35,CV35,DH35,DT35)</f>
        <v>760.4</v>
      </c>
      <c r="EG37" s="129">
        <f>EG35-AVERAGE(BY35,CK35,CW35,DI35,DU35)</f>
        <v>643</v>
      </c>
      <c r="EH37" s="129">
        <f t="shared" ref="EH37:FM37" si="252">EH35-AVERAGE(BZ35,CL35,CX35,DJ35,DV35)</f>
        <v>558.6</v>
      </c>
      <c r="EI37" s="129">
        <f t="shared" si="252"/>
        <v>593</v>
      </c>
      <c r="EJ37" s="129">
        <f t="shared" si="252"/>
        <v>641.4</v>
      </c>
      <c r="EK37" s="129">
        <f t="shared" si="252"/>
        <v>711.4</v>
      </c>
      <c r="EL37" s="129">
        <f t="shared" si="252"/>
        <v>703.4</v>
      </c>
      <c r="EM37" s="157">
        <f t="shared" si="252"/>
        <v>675.6</v>
      </c>
      <c r="EN37" s="157">
        <f t="shared" si="252"/>
        <v>683.6</v>
      </c>
      <c r="EO37" s="157">
        <f t="shared" si="252"/>
        <v>628</v>
      </c>
      <c r="EP37" s="176">
        <f t="shared" si="252"/>
        <v>514.20000000000005</v>
      </c>
      <c r="EQ37" s="176">
        <f t="shared" si="252"/>
        <v>282.60000000000002</v>
      </c>
      <c r="ER37" s="186">
        <f t="shared" si="252"/>
        <v>162</v>
      </c>
      <c r="ES37" s="186">
        <f t="shared" si="252"/>
        <v>87.600000000000023</v>
      </c>
      <c r="ET37" s="186">
        <f t="shared" si="252"/>
        <v>107.60000000000002</v>
      </c>
      <c r="EU37" s="186">
        <f t="shared" si="252"/>
        <v>205.20000000000005</v>
      </c>
      <c r="EV37" s="186">
        <f t="shared" si="252"/>
        <v>349.79999999999995</v>
      </c>
      <c r="EW37" s="198">
        <f t="shared" si="252"/>
        <v>394.6</v>
      </c>
      <c r="EX37" s="198">
        <f t="shared" si="252"/>
        <v>425</v>
      </c>
      <c r="EY37" s="198">
        <f t="shared" si="252"/>
        <v>458</v>
      </c>
      <c r="EZ37" s="198">
        <f t="shared" si="252"/>
        <v>438</v>
      </c>
      <c r="FA37" s="211">
        <f t="shared" si="252"/>
        <v>469.59999999999991</v>
      </c>
      <c r="FB37" s="211">
        <f t="shared" si="252"/>
        <v>444.79999999999995</v>
      </c>
      <c r="FC37" s="221">
        <f t="shared" si="252"/>
        <v>256.60000000000002</v>
      </c>
      <c r="FD37" s="221">
        <f t="shared" si="252"/>
        <v>165.79999999999995</v>
      </c>
      <c r="FE37" s="233">
        <f t="shared" si="252"/>
        <v>90.200000000000045</v>
      </c>
      <c r="FF37" s="233">
        <f t="shared" si="252"/>
        <v>27</v>
      </c>
      <c r="FG37" s="233">
        <f t="shared" si="252"/>
        <v>141.20000000000005</v>
      </c>
      <c r="FH37" s="233">
        <f t="shared" si="252"/>
        <v>289</v>
      </c>
      <c r="FI37" s="233">
        <f t="shared" si="252"/>
        <v>247</v>
      </c>
      <c r="FJ37" s="233">
        <f t="shared" si="252"/>
        <v>224.40000000000009</v>
      </c>
      <c r="FK37" s="36">
        <f t="shared" si="252"/>
        <v>281.79999999999995</v>
      </c>
      <c r="FL37" s="36">
        <f t="shared" si="252"/>
        <v>226</v>
      </c>
      <c r="FM37" s="36">
        <f t="shared" si="252"/>
        <v>106</v>
      </c>
      <c r="FN37" s="36">
        <f t="shared" ref="FN37:GG37" si="253">FN35-AVERAGE(DF35,DR35,ED35,EP35,FB35)</f>
        <v>133.79999999999995</v>
      </c>
      <c r="FO37" s="36">
        <f t="shared" ref="FO37:FZ37" si="254">FO35-AVERAGE(DG35,DS35,EE35,EQ35,FC35)</f>
        <v>146.79999999999995</v>
      </c>
      <c r="FP37" s="36">
        <f t="shared" si="253"/>
        <v>47.399999999999977</v>
      </c>
      <c r="FQ37" s="36">
        <f t="shared" si="253"/>
        <v>91.600000000000023</v>
      </c>
      <c r="FR37" s="36">
        <f t="shared" si="253"/>
        <v>51.400000000000091</v>
      </c>
      <c r="FS37" s="36">
        <f t="shared" si="253"/>
        <v>158.20000000000005</v>
      </c>
      <c r="FT37" s="36">
        <f t="shared" si="253"/>
        <v>154.40000000000009</v>
      </c>
      <c r="FU37" s="36">
        <f t="shared" si="253"/>
        <v>200</v>
      </c>
      <c r="FV37" s="36">
        <f t="shared" si="253"/>
        <v>273.59999999999991</v>
      </c>
      <c r="FW37" s="36">
        <f t="shared" si="253"/>
        <v>288.59999999999991</v>
      </c>
      <c r="FX37" s="36">
        <f t="shared" si="253"/>
        <v>244.20000000000005</v>
      </c>
      <c r="FY37" s="257">
        <f t="shared" si="253"/>
        <v>110.19048032132605</v>
      </c>
      <c r="FZ37" s="281">
        <f t="shared" si="254"/>
        <v>153.10252126511591</v>
      </c>
      <c r="GA37" s="37">
        <f t="shared" si="253"/>
        <v>-31.042129921314881</v>
      </c>
      <c r="GB37" s="37">
        <f t="shared" si="253"/>
        <v>-106.81366747629636</v>
      </c>
      <c r="GC37" s="37">
        <f t="shared" si="253"/>
        <v>-284.43039650017431</v>
      </c>
      <c r="GD37" s="37">
        <f t="shared" si="253"/>
        <v>-243.42965684988451</v>
      </c>
      <c r="GE37" s="37">
        <f t="shared" si="253"/>
        <v>-65.029991024274523</v>
      </c>
      <c r="GF37" s="37">
        <f t="shared" si="253"/>
        <v>21.449516743856066</v>
      </c>
      <c r="GG37" s="37">
        <f t="shared" si="253"/>
        <v>118.27665917805848</v>
      </c>
      <c r="GH37" s="37">
        <f t="shared" ref="GH37:GL37" si="255">GH35-AVERAGE(DZ35,EL35,EX35,FJ35,FV35)</f>
        <v>174.33149936051927</v>
      </c>
      <c r="GI37" s="37">
        <f t="shared" si="255"/>
        <v>223.57495987364973</v>
      </c>
      <c r="GJ37" s="37">
        <f t="shared" si="255"/>
        <v>339.72134252374167</v>
      </c>
      <c r="GK37" s="37">
        <f t="shared" si="255"/>
        <v>512.03085272189696</v>
      </c>
      <c r="GL37" s="37">
        <f t="shared" si="255"/>
        <v>548.62996976378281</v>
      </c>
    </row>
    <row r="38" spans="1:194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256">BK35-MIN($C35:$ED35)</f>
        <v>34</v>
      </c>
      <c r="BL38" s="36">
        <f t="shared" si="256"/>
        <v>94</v>
      </c>
      <c r="BM38" s="36">
        <f t="shared" si="256"/>
        <v>9</v>
      </c>
      <c r="BN38" s="36">
        <f t="shared" si="256"/>
        <v>41</v>
      </c>
      <c r="BO38" s="36">
        <f t="shared" si="256"/>
        <v>62</v>
      </c>
      <c r="BP38" s="36">
        <f t="shared" si="256"/>
        <v>23</v>
      </c>
      <c r="BQ38" s="36">
        <f t="shared" si="256"/>
        <v>16</v>
      </c>
      <c r="BR38" s="36">
        <f t="shared" si="256"/>
        <v>30</v>
      </c>
      <c r="BS38" s="36">
        <f t="shared" si="256"/>
        <v>19</v>
      </c>
      <c r="BT38" s="36">
        <f t="shared" si="256"/>
        <v>84</v>
      </c>
      <c r="BU38" s="36">
        <f t="shared" si="256"/>
        <v>58</v>
      </c>
      <c r="BV38" s="36">
        <f t="shared" si="256"/>
        <v>60</v>
      </c>
      <c r="BW38" s="36">
        <f t="shared" si="256"/>
        <v>64</v>
      </c>
      <c r="BX38" s="36">
        <f t="shared" si="256"/>
        <v>39</v>
      </c>
      <c r="BY38" s="36">
        <f t="shared" si="256"/>
        <v>34</v>
      </c>
      <c r="BZ38" s="36">
        <f t="shared" si="256"/>
        <v>33</v>
      </c>
      <c r="CA38" s="36">
        <f t="shared" si="256"/>
        <v>38</v>
      </c>
      <c r="CB38" s="36">
        <f t="shared" si="256"/>
        <v>17</v>
      </c>
      <c r="CC38" s="36">
        <f t="shared" si="256"/>
        <v>23</v>
      </c>
      <c r="CD38" s="57">
        <f t="shared" si="256"/>
        <v>0</v>
      </c>
      <c r="CE38" s="36">
        <f t="shared" si="256"/>
        <v>17</v>
      </c>
      <c r="CF38" s="36">
        <f t="shared" si="256"/>
        <v>61</v>
      </c>
      <c r="CG38" s="36">
        <f t="shared" si="256"/>
        <v>30</v>
      </c>
      <c r="CH38" s="36">
        <f t="shared" si="256"/>
        <v>48</v>
      </c>
      <c r="CI38" s="36">
        <f t="shared" si="256"/>
        <v>23</v>
      </c>
      <c r="CJ38" s="36">
        <f t="shared" si="256"/>
        <v>28</v>
      </c>
      <c r="CK38" s="36">
        <f t="shared" si="256"/>
        <v>43</v>
      </c>
      <c r="CL38" s="36">
        <f t="shared" si="256"/>
        <v>34</v>
      </c>
      <c r="CM38" s="36">
        <f t="shared" si="256"/>
        <v>18</v>
      </c>
      <c r="CN38" s="36">
        <f t="shared" si="256"/>
        <v>30</v>
      </c>
      <c r="CO38" s="36">
        <f t="shared" si="256"/>
        <v>44</v>
      </c>
      <c r="CP38" s="36">
        <f t="shared" si="256"/>
        <v>32</v>
      </c>
      <c r="CQ38" s="36">
        <f t="shared" ref="CQ38:DV38" si="257">CQ35-MIN($C35:$ED35)</f>
        <v>56</v>
      </c>
      <c r="CR38" s="36">
        <f t="shared" si="257"/>
        <v>74</v>
      </c>
      <c r="CS38" s="36">
        <f t="shared" si="257"/>
        <v>44</v>
      </c>
      <c r="CT38" s="36">
        <f t="shared" si="257"/>
        <v>55</v>
      </c>
      <c r="CU38" s="36">
        <f t="shared" si="257"/>
        <v>32</v>
      </c>
      <c r="CV38" s="36">
        <f t="shared" si="257"/>
        <v>44</v>
      </c>
      <c r="CW38" s="36">
        <f t="shared" si="257"/>
        <v>62</v>
      </c>
      <c r="CX38" s="36">
        <f t="shared" si="257"/>
        <v>288</v>
      </c>
      <c r="CY38" s="36">
        <f t="shared" si="257"/>
        <v>281</v>
      </c>
      <c r="CZ38" s="36">
        <f t="shared" si="257"/>
        <v>274</v>
      </c>
      <c r="DA38" s="36">
        <f t="shared" si="257"/>
        <v>262</v>
      </c>
      <c r="DB38" s="36">
        <f t="shared" si="257"/>
        <v>241</v>
      </c>
      <c r="DC38" s="36">
        <f t="shared" si="257"/>
        <v>235</v>
      </c>
      <c r="DD38" s="36">
        <f t="shared" si="257"/>
        <v>249</v>
      </c>
      <c r="DE38" s="36">
        <f t="shared" si="257"/>
        <v>293</v>
      </c>
      <c r="DF38" s="36">
        <f t="shared" si="257"/>
        <v>283</v>
      </c>
      <c r="DG38" s="36">
        <f t="shared" si="257"/>
        <v>275</v>
      </c>
      <c r="DH38" s="36">
        <f t="shared" si="257"/>
        <v>326</v>
      </c>
      <c r="DI38" s="36">
        <f t="shared" si="257"/>
        <v>442</v>
      </c>
      <c r="DJ38" s="36">
        <f t="shared" si="257"/>
        <v>420</v>
      </c>
      <c r="DK38" s="36">
        <f t="shared" si="257"/>
        <v>463</v>
      </c>
      <c r="DL38" s="36">
        <f t="shared" si="257"/>
        <v>420</v>
      </c>
      <c r="DM38" s="36">
        <f t="shared" si="257"/>
        <v>552</v>
      </c>
      <c r="DN38" s="36">
        <f t="shared" si="257"/>
        <v>758</v>
      </c>
      <c r="DO38" s="36">
        <f t="shared" si="257"/>
        <v>962</v>
      </c>
      <c r="DP38" s="36">
        <f t="shared" si="257"/>
        <v>1033</v>
      </c>
      <c r="DQ38" s="36">
        <f t="shared" si="257"/>
        <v>1068</v>
      </c>
      <c r="DR38" s="36">
        <f t="shared" si="257"/>
        <v>1056</v>
      </c>
      <c r="DS38" s="36">
        <f t="shared" si="257"/>
        <v>926</v>
      </c>
      <c r="DT38" s="36">
        <f t="shared" si="257"/>
        <v>866</v>
      </c>
      <c r="DU38" s="36">
        <f t="shared" si="257"/>
        <v>859</v>
      </c>
      <c r="DV38" s="36">
        <f t="shared" si="257"/>
        <v>972</v>
      </c>
      <c r="DW38" s="36">
        <f t="shared" ref="DW38:ED38" si="258">DW35-MIN($C35:$ED35)</f>
        <v>1020</v>
      </c>
      <c r="DX38" s="36">
        <f t="shared" si="258"/>
        <v>1027</v>
      </c>
      <c r="DY38" s="36">
        <f t="shared" si="258"/>
        <v>1097</v>
      </c>
      <c r="DZ38" s="129">
        <f t="shared" si="258"/>
        <v>1237</v>
      </c>
      <c r="EA38" s="129">
        <f t="shared" si="258"/>
        <v>1302</v>
      </c>
      <c r="EB38" s="129">
        <f t="shared" si="258"/>
        <v>1360</v>
      </c>
      <c r="EC38" s="129">
        <f t="shared" si="258"/>
        <v>1410</v>
      </c>
      <c r="ED38" s="129">
        <f t="shared" si="258"/>
        <v>1212</v>
      </c>
      <c r="EE38" s="129">
        <f t="shared" ref="EE38:FF38" si="259">EE35-MIN($C35:$ED35)</f>
        <v>1046</v>
      </c>
      <c r="EF38" s="129">
        <f t="shared" si="259"/>
        <v>1021</v>
      </c>
      <c r="EG38" s="129">
        <f t="shared" si="259"/>
        <v>931</v>
      </c>
      <c r="EH38" s="129">
        <f t="shared" si="259"/>
        <v>908</v>
      </c>
      <c r="EI38" s="129">
        <f t="shared" si="259"/>
        <v>957</v>
      </c>
      <c r="EJ38" s="129">
        <f t="shared" si="259"/>
        <v>995</v>
      </c>
      <c r="EK38" s="129">
        <f t="shared" si="259"/>
        <v>1107</v>
      </c>
      <c r="EL38" s="129">
        <f t="shared" si="259"/>
        <v>1157</v>
      </c>
      <c r="EM38" s="157">
        <f t="shared" si="259"/>
        <v>1190</v>
      </c>
      <c r="EN38" s="157">
        <f t="shared" si="259"/>
        <v>1239</v>
      </c>
      <c r="EO38" s="157">
        <f t="shared" si="259"/>
        <v>1197</v>
      </c>
      <c r="EP38" s="176">
        <f t="shared" si="259"/>
        <v>1045</v>
      </c>
      <c r="EQ38" s="176">
        <f t="shared" si="259"/>
        <v>743</v>
      </c>
      <c r="ER38" s="186">
        <f t="shared" si="259"/>
        <v>619</v>
      </c>
      <c r="ES38" s="186">
        <f t="shared" si="259"/>
        <v>555</v>
      </c>
      <c r="ET38" s="186">
        <f t="shared" si="259"/>
        <v>632</v>
      </c>
      <c r="EU38" s="186">
        <f t="shared" si="259"/>
        <v>753</v>
      </c>
      <c r="EV38" s="186">
        <f t="shared" si="259"/>
        <v>899</v>
      </c>
      <c r="EW38" s="198">
        <f t="shared" si="259"/>
        <v>1007</v>
      </c>
      <c r="EX38" s="198">
        <f t="shared" si="259"/>
        <v>1110</v>
      </c>
      <c r="EY38" s="198">
        <f t="shared" si="259"/>
        <v>1207</v>
      </c>
      <c r="EZ38" s="198">
        <f t="shared" si="259"/>
        <v>1229</v>
      </c>
      <c r="FA38" s="211">
        <f t="shared" si="259"/>
        <v>1272</v>
      </c>
      <c r="FB38" s="211">
        <f t="shared" si="259"/>
        <v>1175</v>
      </c>
      <c r="FC38" s="221">
        <f t="shared" si="259"/>
        <v>861</v>
      </c>
      <c r="FD38" s="221">
        <f t="shared" si="259"/>
        <v>741</v>
      </c>
      <c r="FE38" s="233">
        <f t="shared" si="259"/>
        <v>660</v>
      </c>
      <c r="FF38" s="233">
        <f t="shared" si="259"/>
        <v>671</v>
      </c>
      <c r="FG38" s="233">
        <f t="shared" ref="FG38:FH38" si="260">FG35-MIN($C35:$ED35)</f>
        <v>836</v>
      </c>
      <c r="FH38" s="233">
        <f t="shared" si="260"/>
        <v>1012</v>
      </c>
      <c r="FI38" s="233">
        <f t="shared" ref="FI38:FJ38" si="261">FI35-MIN($C35:$ED35)</f>
        <v>1052</v>
      </c>
      <c r="FJ38" s="233">
        <f t="shared" si="261"/>
        <v>1125</v>
      </c>
      <c r="FK38" s="36">
        <f t="shared" ref="FK38" si="262">FK35-MIN($C35:$ED35)</f>
        <v>1261</v>
      </c>
      <c r="FL38" s="36">
        <f t="shared" ref="FL38:FN38" si="263">FL35-MIN($C35:$ED35)</f>
        <v>1248</v>
      </c>
      <c r="FM38" s="36">
        <f t="shared" si="263"/>
        <v>1154</v>
      </c>
      <c r="FN38" s="36">
        <f t="shared" si="263"/>
        <v>1088</v>
      </c>
      <c r="FO38" s="36">
        <f t="shared" ref="FO38:FP38" si="264">FO35-MIN($C35:$ED35)</f>
        <v>917</v>
      </c>
      <c r="FP38" s="36">
        <f t="shared" si="264"/>
        <v>762</v>
      </c>
      <c r="FQ38" s="36">
        <f t="shared" ref="FQ38:FR38" si="265">FQ35-MIN($C35:$ED35)</f>
        <v>781</v>
      </c>
      <c r="FR38" s="36">
        <f t="shared" si="265"/>
        <v>772</v>
      </c>
      <c r="FS38" s="36">
        <f t="shared" ref="FS38:FT38" si="266">FS35-MIN($C35:$ED35)</f>
        <v>964</v>
      </c>
      <c r="FT38" s="36">
        <f t="shared" si="266"/>
        <v>1025</v>
      </c>
      <c r="FU38" s="36">
        <f t="shared" ref="FU38:FV38" si="267">FU35-MIN($C35:$ED35)</f>
        <v>1163</v>
      </c>
      <c r="FV38" s="36">
        <f t="shared" si="267"/>
        <v>1351</v>
      </c>
      <c r="FW38" s="36">
        <f t="shared" ref="FW38:FX38" si="268">FW35-MIN($C35:$ED35)</f>
        <v>1473</v>
      </c>
      <c r="FX38" s="36">
        <f t="shared" si="268"/>
        <v>1466</v>
      </c>
      <c r="FY38" s="257">
        <f t="shared" ref="FY38:GA38" si="269">FY35-MIN($C35:$ED35)</f>
        <v>1330.3904803213261</v>
      </c>
      <c r="FZ38" s="281">
        <f t="shared" ref="FZ38" si="270">FZ35-MIN($C35:$ED35)</f>
        <v>1268.302521265116</v>
      </c>
      <c r="GA38" s="37">
        <f t="shared" si="269"/>
        <v>867.55787007868503</v>
      </c>
      <c r="GB38" s="37">
        <f t="shared" ref="GB38" si="271">GB35-MIN($C35:$ED35)</f>
        <v>694.9863325237036</v>
      </c>
      <c r="GC38" s="37">
        <f t="shared" ref="GC38:GE38" si="272">GC35-MIN($C35:$ED35)</f>
        <v>472.76960349982573</v>
      </c>
      <c r="GD38" s="37">
        <f t="shared" ref="GD38" si="273">GD35-MIN($C35:$ED35)</f>
        <v>547.57034315011549</v>
      </c>
      <c r="GE38" s="37">
        <f t="shared" si="272"/>
        <v>840.97000897572548</v>
      </c>
      <c r="GF38" s="37">
        <f t="shared" ref="GF38" si="274">GF35-MIN($C35:$ED35)</f>
        <v>1013.049516743856</v>
      </c>
      <c r="GG38" s="37">
        <f t="shared" ref="GG38:GH38" si="275">GG35-MIN($C35:$ED35)</f>
        <v>1203.4766591780585</v>
      </c>
      <c r="GH38" s="37">
        <f t="shared" si="275"/>
        <v>1370.3314993605193</v>
      </c>
      <c r="GI38" s="37">
        <f t="shared" ref="GI38:GJ38" si="276">GI35-MIN($C35:$ED35)</f>
        <v>1510.1749598736496</v>
      </c>
      <c r="GJ38" s="37">
        <f t="shared" si="276"/>
        <v>1648.1213425237418</v>
      </c>
      <c r="GK38" s="37">
        <f t="shared" ref="GK38:GL38" si="277">GK35-MIN($C35:$ED35)</f>
        <v>1784.7089487861622</v>
      </c>
      <c r="GL38" s="37">
        <f t="shared" si="277"/>
        <v>1706.290474016806</v>
      </c>
    </row>
    <row r="39" spans="1:194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278">DG35-DG58</f>
        <v>0</v>
      </c>
      <c r="DH39" s="43">
        <f t="shared" si="278"/>
        <v>0</v>
      </c>
      <c r="DI39" s="43">
        <f t="shared" si="278"/>
        <v>0</v>
      </c>
      <c r="DJ39" s="43">
        <f t="shared" si="278"/>
        <v>0</v>
      </c>
      <c r="DK39" s="43">
        <f t="shared" si="278"/>
        <v>0</v>
      </c>
      <c r="DL39" s="43">
        <f t="shared" si="278"/>
        <v>0</v>
      </c>
      <c r="DM39" s="43">
        <f t="shared" si="278"/>
        <v>0</v>
      </c>
      <c r="DN39" s="38">
        <f t="shared" si="278"/>
        <v>0</v>
      </c>
      <c r="DO39" s="43">
        <f t="shared" si="278"/>
        <v>0</v>
      </c>
      <c r="DP39" s="43">
        <f t="shared" si="278"/>
        <v>0</v>
      </c>
      <c r="DQ39" s="43">
        <f t="shared" si="278"/>
        <v>0</v>
      </c>
      <c r="DR39" s="43">
        <f t="shared" si="278"/>
        <v>0</v>
      </c>
      <c r="DS39" s="43">
        <f t="shared" si="278"/>
        <v>0</v>
      </c>
      <c r="DT39" s="43">
        <f t="shared" si="278"/>
        <v>0</v>
      </c>
      <c r="DU39" s="43">
        <f t="shared" si="278"/>
        <v>0</v>
      </c>
      <c r="DV39" s="43">
        <f t="shared" si="278"/>
        <v>0</v>
      </c>
      <c r="DW39" s="43">
        <f t="shared" si="278"/>
        <v>0</v>
      </c>
      <c r="DX39" s="43">
        <f t="shared" si="278"/>
        <v>0</v>
      </c>
      <c r="DY39" s="43">
        <f t="shared" si="278"/>
        <v>0</v>
      </c>
      <c r="DZ39" s="132">
        <f t="shared" si="278"/>
        <v>0</v>
      </c>
      <c r="EA39" s="132">
        <f t="shared" si="278"/>
        <v>0</v>
      </c>
      <c r="EB39" s="132">
        <f t="shared" si="278"/>
        <v>0</v>
      </c>
      <c r="EC39" s="132">
        <f t="shared" si="278"/>
        <v>0</v>
      </c>
      <c r="ED39" s="132">
        <f t="shared" si="278"/>
        <v>0</v>
      </c>
      <c r="EE39" s="132">
        <f t="shared" si="278"/>
        <v>0</v>
      </c>
      <c r="EF39" s="132">
        <f t="shared" si="278"/>
        <v>0</v>
      </c>
      <c r="EG39" s="132">
        <f t="shared" si="278"/>
        <v>0</v>
      </c>
      <c r="EH39" s="132">
        <f t="shared" si="278"/>
        <v>0</v>
      </c>
      <c r="EI39" s="132">
        <f t="shared" si="278"/>
        <v>0</v>
      </c>
      <c r="EJ39" s="132">
        <f t="shared" si="278"/>
        <v>0</v>
      </c>
      <c r="EK39" s="132">
        <f t="shared" si="278"/>
        <v>0</v>
      </c>
      <c r="EL39" s="132">
        <f t="shared" si="278"/>
        <v>0</v>
      </c>
      <c r="EM39" s="162">
        <f t="shared" si="278"/>
        <v>0</v>
      </c>
      <c r="EN39" s="162">
        <f t="shared" si="278"/>
        <v>0</v>
      </c>
      <c r="EO39" s="162">
        <f t="shared" ref="EO39:FF39" si="279">EO35-EO58</f>
        <v>0</v>
      </c>
      <c r="EP39" s="180">
        <f t="shared" si="279"/>
        <v>0</v>
      </c>
      <c r="EQ39" s="180">
        <f t="shared" si="279"/>
        <v>0</v>
      </c>
      <c r="ER39" s="190">
        <f t="shared" si="279"/>
        <v>0</v>
      </c>
      <c r="ES39" s="190">
        <f t="shared" si="279"/>
        <v>0</v>
      </c>
      <c r="ET39" s="190">
        <f t="shared" si="279"/>
        <v>0</v>
      </c>
      <c r="EU39" s="190">
        <f t="shared" si="279"/>
        <v>0</v>
      </c>
      <c r="EV39" s="190">
        <f t="shared" si="279"/>
        <v>0</v>
      </c>
      <c r="EW39" s="202">
        <f t="shared" si="279"/>
        <v>0</v>
      </c>
      <c r="EX39" s="202">
        <f t="shared" si="279"/>
        <v>0</v>
      </c>
      <c r="EY39" s="202">
        <f t="shared" si="279"/>
        <v>0</v>
      </c>
      <c r="EZ39" s="202">
        <f t="shared" si="279"/>
        <v>0</v>
      </c>
      <c r="FA39" s="215">
        <f t="shared" si="279"/>
        <v>0</v>
      </c>
      <c r="FB39" s="215">
        <f t="shared" si="279"/>
        <v>0</v>
      </c>
      <c r="FC39" s="225">
        <f t="shared" si="279"/>
        <v>0</v>
      </c>
      <c r="FD39" s="225">
        <f t="shared" si="279"/>
        <v>0</v>
      </c>
      <c r="FE39" s="237">
        <f t="shared" si="279"/>
        <v>0</v>
      </c>
      <c r="FF39" s="237">
        <f t="shared" si="279"/>
        <v>0</v>
      </c>
      <c r="FG39" s="237">
        <f t="shared" ref="FG39:FH39" si="280">FG35-FG58</f>
        <v>0</v>
      </c>
      <c r="FH39" s="237">
        <f t="shared" si="280"/>
        <v>0</v>
      </c>
      <c r="FI39" s="237">
        <f t="shared" ref="FI39:FJ39" si="281">FI35-FI58</f>
        <v>0</v>
      </c>
      <c r="FJ39" s="237">
        <f t="shared" si="281"/>
        <v>0</v>
      </c>
      <c r="FK39" s="43">
        <f t="shared" ref="FK39" si="282">FK35-FK58</f>
        <v>0</v>
      </c>
      <c r="FL39" s="43">
        <f t="shared" ref="FL39:FP39" si="283">FL35-FL58</f>
        <v>0</v>
      </c>
      <c r="FM39" s="43">
        <f t="shared" si="283"/>
        <v>0</v>
      </c>
      <c r="FN39" s="43">
        <f t="shared" si="283"/>
        <v>0</v>
      </c>
      <c r="FO39" s="43">
        <f t="shared" si="283"/>
        <v>0</v>
      </c>
      <c r="FP39" s="43">
        <f t="shared" si="283"/>
        <v>0</v>
      </c>
      <c r="FQ39" s="43">
        <f t="shared" ref="FQ39:FR39" si="284">FQ35-FQ58</f>
        <v>0</v>
      </c>
      <c r="FR39" s="43">
        <f t="shared" si="284"/>
        <v>0</v>
      </c>
      <c r="FS39" s="43">
        <f t="shared" ref="FS39:FT39" si="285">FS35-FS58</f>
        <v>0</v>
      </c>
      <c r="FT39" s="43">
        <f t="shared" si="285"/>
        <v>0</v>
      </c>
      <c r="FU39" s="43">
        <f t="shared" ref="FU39:FV39" si="286">FU35-FU58</f>
        <v>0</v>
      </c>
      <c r="FV39" s="43">
        <f t="shared" si="286"/>
        <v>0</v>
      </c>
      <c r="FW39" s="43">
        <f t="shared" ref="FW39:FX39" si="287">FW35-FW58</f>
        <v>0</v>
      </c>
      <c r="FX39" s="43">
        <f t="shared" si="287"/>
        <v>-12.28494085758598</v>
      </c>
      <c r="FY39" s="265">
        <f t="shared" ref="FY39:GB39" si="288">FY35-FY58</f>
        <v>-39.211448463553324</v>
      </c>
      <c r="FZ39" s="286">
        <f t="shared" si="288"/>
        <v>-80.324360374564321</v>
      </c>
      <c r="GA39" s="286">
        <f t="shared" si="288"/>
        <v>-134.7620869306279</v>
      </c>
      <c r="GB39" s="286">
        <f t="shared" si="288"/>
        <v>-101.13614548843611</v>
      </c>
      <c r="GC39" s="286">
        <f t="shared" ref="GC39:GD39" si="289">GC35-GC58</f>
        <v>-326.21204605066828</v>
      </c>
      <c r="GD39" s="286">
        <f t="shared" si="289"/>
        <v>-509.7802205113552</v>
      </c>
      <c r="GE39" s="286">
        <f t="shared" ref="GE39:GK39" si="290">GE35-GE58</f>
        <v>-462.56091914167837</v>
      </c>
      <c r="GF39" s="286">
        <f t="shared" si="290"/>
        <v>-418.72141556726615</v>
      </c>
      <c r="GG39" s="286">
        <f t="shared" si="290"/>
        <v>-371.95831938057154</v>
      </c>
      <c r="GH39" s="286">
        <f t="shared" si="290"/>
        <v>-476.28882315952455</v>
      </c>
      <c r="GI39" s="286">
        <f t="shared" si="290"/>
        <v>-569.73184677692643</v>
      </c>
      <c r="GJ39" s="286">
        <f t="shared" si="290"/>
        <v>-657.9882307057394</v>
      </c>
      <c r="GK39" s="286">
        <f t="shared" si="290"/>
        <v>-747.61890661167854</v>
      </c>
      <c r="GL39" s="286">
        <f t="shared" ref="GL39" si="291">GL35-GL58</f>
        <v>2014.290474016806</v>
      </c>
    </row>
    <row r="40" spans="1:194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63"/>
      <c r="FZ40" s="287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</row>
    <row r="41" spans="1:194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292">DQ35*1000/DQ20</f>
        <v>42.088036284665684</v>
      </c>
      <c r="DR41" s="42">
        <f t="shared" si="292"/>
        <v>44.311544045551948</v>
      </c>
      <c r="DS41" s="42">
        <f t="shared" si="292"/>
        <v>38.595043836602301</v>
      </c>
      <c r="DT41" s="42">
        <f t="shared" si="292"/>
        <v>39.804155779561782</v>
      </c>
      <c r="DU41" s="42">
        <f t="shared" si="292"/>
        <v>40.824169537305579</v>
      </c>
      <c r="DV41" s="42">
        <f t="shared" si="292"/>
        <v>63.725697638318103</v>
      </c>
      <c r="DW41" s="42">
        <f t="shared" si="292"/>
        <v>58.436523168894901</v>
      </c>
      <c r="DX41" s="42">
        <f t="shared" si="292"/>
        <v>60.511437627816335</v>
      </c>
      <c r="DY41" s="42">
        <f t="shared" si="292"/>
        <v>72.840994120687427</v>
      </c>
      <c r="DZ41" s="134">
        <f t="shared" si="292"/>
        <v>66.140620078505762</v>
      </c>
      <c r="EA41" s="134">
        <f t="shared" si="292"/>
        <v>66.385345359102459</v>
      </c>
      <c r="EB41" s="134">
        <f t="shared" si="292"/>
        <v>57.321739745069131</v>
      </c>
      <c r="EC41" s="134">
        <f t="shared" si="292"/>
        <v>51.181291815656238</v>
      </c>
      <c r="ED41" s="134">
        <f t="shared" si="292"/>
        <v>47.845830152559074</v>
      </c>
      <c r="EE41" s="134">
        <f t="shared" ref="EE41:FF41" si="293">EE35*1000/EE20</f>
        <v>41.967136994032323</v>
      </c>
      <c r="EF41" s="134">
        <f t="shared" si="293"/>
        <v>45.059389293899159</v>
      </c>
      <c r="EG41" s="134">
        <f t="shared" si="293"/>
        <v>43.342884367370708</v>
      </c>
      <c r="EH41" s="134">
        <f t="shared" si="293"/>
        <v>61.561032480928844</v>
      </c>
      <c r="EI41" s="134">
        <f t="shared" si="293"/>
        <v>58.226471663445786</v>
      </c>
      <c r="EJ41" s="134">
        <f t="shared" si="293"/>
        <v>61.475956506177852</v>
      </c>
      <c r="EK41" s="134">
        <f t="shared" si="293"/>
        <v>77.373572944410384</v>
      </c>
      <c r="EL41" s="134">
        <f t="shared" si="293"/>
        <v>62.704384659739411</v>
      </c>
      <c r="EM41" s="134">
        <f t="shared" si="293"/>
        <v>60.587797805864277</v>
      </c>
      <c r="EN41" s="134">
        <f t="shared" si="293"/>
        <v>50.218949860374806</v>
      </c>
      <c r="EO41" s="134">
        <f t="shared" si="293"/>
        <v>42.771837153383707</v>
      </c>
      <c r="EP41" s="134">
        <f t="shared" si="293"/>
        <v>41.599176335285286</v>
      </c>
      <c r="EQ41" s="134">
        <f t="shared" si="293"/>
        <v>33.601475289587057</v>
      </c>
      <c r="ER41" s="134">
        <f t="shared" si="293"/>
        <v>32.284962499439594</v>
      </c>
      <c r="ES41" s="134">
        <f t="shared" si="293"/>
        <v>31.053363838826943</v>
      </c>
      <c r="ET41" s="134">
        <f t="shared" si="293"/>
        <v>49.650429209894249</v>
      </c>
      <c r="EU41" s="134">
        <f t="shared" si="293"/>
        <v>51.583075926547892</v>
      </c>
      <c r="EV41" s="134">
        <f t="shared" si="293"/>
        <v>60.305833021459684</v>
      </c>
      <c r="EW41" s="134">
        <f t="shared" si="293"/>
        <v>61.875832161481895</v>
      </c>
      <c r="EX41" s="134">
        <f t="shared" si="293"/>
        <v>63.517547354077713</v>
      </c>
      <c r="EY41" s="134">
        <f t="shared" si="293"/>
        <v>63.078092012248703</v>
      </c>
      <c r="EZ41" s="134">
        <f t="shared" si="293"/>
        <v>54.063632275112532</v>
      </c>
      <c r="FA41" s="134">
        <f t="shared" si="293"/>
        <v>50.590690948047452</v>
      </c>
      <c r="FB41" s="134">
        <f t="shared" si="293"/>
        <v>48.925226973971803</v>
      </c>
      <c r="FC41" s="134">
        <f t="shared" si="293"/>
        <v>37.260858330991255</v>
      </c>
      <c r="FD41" s="134">
        <f t="shared" si="293"/>
        <v>35.604661233610756</v>
      </c>
      <c r="FE41" s="134">
        <f t="shared" si="293"/>
        <v>33.533230161876844</v>
      </c>
      <c r="FF41" s="134">
        <f t="shared" si="293"/>
        <v>51.303629369062158</v>
      </c>
      <c r="FG41" s="134">
        <f t="shared" ref="FG41:FH41" si="294">FG35*1000/FG20</f>
        <v>52.916061736075982</v>
      </c>
      <c r="FH41" s="134">
        <f t="shared" si="294"/>
        <v>56.98764687091942</v>
      </c>
      <c r="FI41" s="134">
        <f t="shared" ref="FI41:FJ41" si="295">FI35*1000/FI20</f>
        <v>66.687891755524419</v>
      </c>
      <c r="FJ41" s="134">
        <f t="shared" si="295"/>
        <v>56.235270585319682</v>
      </c>
      <c r="FK41" s="272">
        <f t="shared" ref="FK41" si="296">FK35*1000/FK20</f>
        <v>57.881927774894748</v>
      </c>
      <c r="FL41" s="272">
        <f t="shared" ref="FL41:FN41" si="297">FL35*1000/FL20</f>
        <v>46.9848422847489</v>
      </c>
      <c r="FM41" s="272">
        <f t="shared" si="297"/>
        <v>38.984882439479826</v>
      </c>
      <c r="FN41" s="272">
        <f t="shared" si="297"/>
        <v>32.900237761088924</v>
      </c>
      <c r="FO41" s="272">
        <f t="shared" ref="FO41:FP41" si="298">FO35*1000/FO20</f>
        <v>31.918950405634494</v>
      </c>
      <c r="FP41" s="272">
        <f t="shared" si="298"/>
        <v>29.452157795173772</v>
      </c>
      <c r="FQ41" s="272">
        <f t="shared" ref="FQ41:FR41" si="299">FQ35*1000/FQ20</f>
        <v>34.389525005746336</v>
      </c>
      <c r="FR41" s="272">
        <f t="shared" si="299"/>
        <v>45.291433198659114</v>
      </c>
      <c r="FS41" s="272">
        <f t="shared" ref="FS41:FT41" si="300">FS35*1000/FS20</f>
        <v>60.881182499062511</v>
      </c>
      <c r="FT41" s="272">
        <f t="shared" si="300"/>
        <v>65.561257703362898</v>
      </c>
      <c r="FU41" s="272">
        <f t="shared" ref="FU41:FV41" si="301">FU35*1000/FU20</f>
        <v>75.224288612019848</v>
      </c>
      <c r="FV41" s="272">
        <f t="shared" si="301"/>
        <v>78.059958703159239</v>
      </c>
      <c r="FW41" s="272">
        <f t="shared" ref="FW41:FX41" si="302">FW35*1000/FW20</f>
        <v>80.137363462618481</v>
      </c>
      <c r="FX41" s="272">
        <f t="shared" si="302"/>
        <v>50.947632279012673</v>
      </c>
      <c r="FY41" s="264">
        <f t="shared" ref="FY41:GA41" si="303">FY35*1000/FY20</f>
        <v>40.195230552586118</v>
      </c>
      <c r="FZ41" s="288">
        <f t="shared" ref="FZ41" si="304">FZ35*1000/FZ20</f>
        <v>40.748875270774349</v>
      </c>
      <c r="GA41" s="75">
        <f t="shared" si="303"/>
        <v>30.036384898463883</v>
      </c>
      <c r="GB41" s="75">
        <f t="shared" ref="GB41" si="305">GB35*1000/GB20</f>
        <v>28.030022624306113</v>
      </c>
      <c r="GC41" s="75">
        <f t="shared" ref="GC41:GE41" si="306">GC35*1000/GC20</f>
        <v>22.775398007112493</v>
      </c>
      <c r="GD41" s="75">
        <f t="shared" ref="GD41" si="307">GD35*1000/GD20</f>
        <v>37.466970213275992</v>
      </c>
      <c r="GE41" s="75">
        <f t="shared" si="306"/>
        <v>58.059866849928945</v>
      </c>
      <c r="GF41" s="75">
        <f t="shared" ref="GF41" si="308">GF35*1000/GF20</f>
        <v>68.692030491287909</v>
      </c>
      <c r="GG41" s="75">
        <f t="shared" ref="GG41:GH41" si="309">GG35*1000/GG20</f>
        <v>91.782216084257513</v>
      </c>
      <c r="GH41" s="75">
        <f t="shared" si="309"/>
        <v>79.377477799877525</v>
      </c>
      <c r="GI41" s="75">
        <f t="shared" ref="GI41:GJ41" si="310">GI35*1000/GI20</f>
        <v>81.863734042987943</v>
      </c>
      <c r="GJ41" s="75">
        <f t="shared" si="310"/>
        <v>71.184776245879661</v>
      </c>
      <c r="GK41" s="75">
        <f t="shared" ref="GK41:GL41" si="311">GK35*1000/GK20</f>
        <v>65.259853772217113</v>
      </c>
      <c r="GL41" s="75">
        <f t="shared" si="311"/>
        <v>66.055530902517475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312">O41-C41</f>
        <v>3.4101701036887597</v>
      </c>
      <c r="P42" s="42">
        <f t="shared" si="312"/>
        <v>1.1621189550200448</v>
      </c>
      <c r="Q42" s="42">
        <f t="shared" si="312"/>
        <v>-5.2493720218484086E-2</v>
      </c>
      <c r="R42" s="42">
        <f t="shared" si="312"/>
        <v>4.7835191538082089</v>
      </c>
      <c r="S42" s="42">
        <f t="shared" si="312"/>
        <v>1.7562768274954514</v>
      </c>
      <c r="T42" s="42">
        <f t="shared" si="312"/>
        <v>-1.1842650036273952</v>
      </c>
      <c r="U42" s="42">
        <f t="shared" si="312"/>
        <v>-8.6292705846748987</v>
      </c>
      <c r="V42" s="42">
        <f t="shared" si="312"/>
        <v>-2.7093000239008056</v>
      </c>
      <c r="W42" s="42">
        <f t="shared" si="312"/>
        <v>-1.5487075828201249</v>
      </c>
      <c r="X42" s="42">
        <f t="shared" si="312"/>
        <v>-9.65798714507741</v>
      </c>
      <c r="Y42" s="42">
        <f t="shared" si="312"/>
        <v>-7.6143238112381191</v>
      </c>
      <c r="Z42" s="42">
        <f t="shared" si="312"/>
        <v>-3.0855448976829738</v>
      </c>
      <c r="AA42" s="42">
        <f t="shared" si="312"/>
        <v>-5.983928993231066</v>
      </c>
      <c r="AB42" s="42">
        <f t="shared" si="312"/>
        <v>-2.104431980599454</v>
      </c>
      <c r="AC42" s="42">
        <f t="shared" si="312"/>
        <v>2.2394731557688594</v>
      </c>
      <c r="AD42" s="42">
        <f t="shared" si="312"/>
        <v>-3.0877443501570454</v>
      </c>
      <c r="AE42" s="42">
        <f t="shared" si="312"/>
        <v>-3.7251227404635934</v>
      </c>
      <c r="AF42" s="42">
        <f t="shared" si="312"/>
        <v>-7.2623200668216903</v>
      </c>
      <c r="AG42" s="42">
        <f t="shared" si="312"/>
        <v>-9.6500101994903176</v>
      </c>
      <c r="AH42" s="42">
        <f t="shared" si="312"/>
        <v>-6.4156092978512262</v>
      </c>
      <c r="AI42" s="42">
        <f t="shared" si="312"/>
        <v>-8.8682421590343967</v>
      </c>
      <c r="AJ42" s="42">
        <f t="shared" si="312"/>
        <v>-9.7922332661845815</v>
      </c>
      <c r="AK42" s="42">
        <f t="shared" si="312"/>
        <v>-6.1945571629299803</v>
      </c>
      <c r="AL42" s="42">
        <f t="shared" si="312"/>
        <v>-1.692208390711853</v>
      </c>
      <c r="AM42" s="42">
        <f t="shared" si="312"/>
        <v>-5.9367866525970925E-2</v>
      </c>
      <c r="AN42" s="42">
        <f t="shared" si="312"/>
        <v>-1.3589476497348265</v>
      </c>
      <c r="AO42" s="42">
        <f t="shared" si="312"/>
        <v>-1.6146691726947537</v>
      </c>
      <c r="AP42" s="42">
        <f t="shared" si="312"/>
        <v>-5.2535600437779006</v>
      </c>
      <c r="AQ42" s="42">
        <f t="shared" si="312"/>
        <v>-5.7272510187295111</v>
      </c>
      <c r="AR42" s="42">
        <f t="shared" si="312"/>
        <v>2.8553598745815663</v>
      </c>
      <c r="AS42" s="42">
        <f t="shared" si="312"/>
        <v>4.671822601638663</v>
      </c>
      <c r="AT42" s="42">
        <f t="shared" si="312"/>
        <v>1.6613929401264542</v>
      </c>
      <c r="AU42" s="42">
        <f t="shared" si="312"/>
        <v>0.53846094028284064</v>
      </c>
      <c r="AV42" s="42">
        <f t="shared" si="312"/>
        <v>0.99471808267145434</v>
      </c>
      <c r="AW42" s="42">
        <f t="shared" si="312"/>
        <v>3.9591839663741197</v>
      </c>
      <c r="AX42" s="42">
        <f t="shared" si="312"/>
        <v>2.0226243025532487</v>
      </c>
      <c r="AY42" s="42">
        <f t="shared" si="312"/>
        <v>-0.64934857872213492</v>
      </c>
      <c r="AZ42" s="42">
        <f t="shared" si="312"/>
        <v>4.4032067779033905</v>
      </c>
      <c r="BA42" s="42">
        <f t="shared" si="312"/>
        <v>1.8948368948026015</v>
      </c>
      <c r="BB42" s="42">
        <f t="shared" si="312"/>
        <v>9.1825665834050287</v>
      </c>
      <c r="BC42" s="42">
        <f t="shared" si="312"/>
        <v>11.950570358741601</v>
      </c>
      <c r="BD42" s="42">
        <f t="shared" si="312"/>
        <v>4.1092208540121753</v>
      </c>
      <c r="BE42" s="42">
        <f t="shared" si="312"/>
        <v>2.1190237576240456</v>
      </c>
      <c r="BF42" s="42">
        <f t="shared" si="312"/>
        <v>5.5317579785036237</v>
      </c>
      <c r="BG42" s="42">
        <f t="shared" si="312"/>
        <v>8.5696722888891586</v>
      </c>
      <c r="BH42" s="42">
        <f t="shared" si="312"/>
        <v>6.6649957087168978</v>
      </c>
      <c r="BI42" s="42">
        <f t="shared" si="312"/>
        <v>0.25971178344098078</v>
      </c>
      <c r="BJ42" s="42">
        <f t="shared" si="312"/>
        <v>-3.4092198402599294</v>
      </c>
      <c r="BK42" s="42">
        <f t="shared" si="312"/>
        <v>0.85699377565796908</v>
      </c>
      <c r="BL42" s="42">
        <f t="shared" si="312"/>
        <v>2.3998224414857496</v>
      </c>
      <c r="BM42" s="42">
        <f t="shared" si="312"/>
        <v>-0.10555199430094575</v>
      </c>
      <c r="BN42" s="42">
        <f t="shared" si="312"/>
        <v>-3.9813914203284924</v>
      </c>
      <c r="BO42" s="42">
        <f t="shared" si="312"/>
        <v>-8.3643809148771489</v>
      </c>
      <c r="BP42" s="42">
        <f t="shared" si="312"/>
        <v>-10.119460147163071</v>
      </c>
      <c r="BQ42" s="42">
        <f t="shared" si="312"/>
        <v>3.0450966707143472</v>
      </c>
      <c r="BR42" s="42">
        <f t="shared" si="312"/>
        <v>-8.8981620369835888</v>
      </c>
      <c r="BS42" s="42">
        <f t="shared" si="312"/>
        <v>-9.751456768398711</v>
      </c>
      <c r="BT42" s="42">
        <f t="shared" si="312"/>
        <v>-0.30420132330735683</v>
      </c>
      <c r="BU42" s="42">
        <f t="shared" si="312"/>
        <v>-2.6246147645281557</v>
      </c>
      <c r="BV42" s="42">
        <f t="shared" si="312"/>
        <v>1.815016111855245</v>
      </c>
      <c r="BW42" s="42">
        <f t="shared" si="312"/>
        <v>6.8058390279810155</v>
      </c>
      <c r="BX42" s="42">
        <f t="shared" si="312"/>
        <v>-2.7595691221140584</v>
      </c>
      <c r="BY42" s="42">
        <f t="shared" si="312"/>
        <v>-1.2524707416335623</v>
      </c>
      <c r="BZ42" s="42">
        <f t="shared" si="312"/>
        <v>4.8398977341040421</v>
      </c>
      <c r="CA42" s="42">
        <f t="shared" ref="CA42:ED42" si="313">CA41-BO41</f>
        <v>-0.28153245737241406</v>
      </c>
      <c r="CB42" s="42">
        <f t="shared" si="313"/>
        <v>0.20122702696586181</v>
      </c>
      <c r="CC42" s="42">
        <f t="shared" si="313"/>
        <v>-10.349442610092005</v>
      </c>
      <c r="CD42" s="42">
        <f t="shared" si="313"/>
        <v>-5.3637825510476009</v>
      </c>
      <c r="CE42" s="42">
        <f t="shared" si="313"/>
        <v>3.773987964784105</v>
      </c>
      <c r="CF42" s="42">
        <f t="shared" si="313"/>
        <v>-6.7326097769342717</v>
      </c>
      <c r="CG42" s="42">
        <f t="shared" si="313"/>
        <v>-3.3069455153739966</v>
      </c>
      <c r="CH42" s="42">
        <f t="shared" si="313"/>
        <v>-2.5272971137717359</v>
      </c>
      <c r="CI42" s="42">
        <f t="shared" si="313"/>
        <v>-6.8432369559890951</v>
      </c>
      <c r="CJ42" s="42">
        <f t="shared" si="313"/>
        <v>-3.3576180189012508</v>
      </c>
      <c r="CK42" s="42">
        <f t="shared" si="313"/>
        <v>0.22046177010707702</v>
      </c>
      <c r="CL42" s="42">
        <f t="shared" si="313"/>
        <v>0.42081189762263449</v>
      </c>
      <c r="CM42" s="42">
        <f t="shared" si="313"/>
        <v>0.38182700464748009</v>
      </c>
      <c r="CN42" s="42">
        <f t="shared" si="313"/>
        <v>5.5850555235842254</v>
      </c>
      <c r="CO42" s="42">
        <f t="shared" si="313"/>
        <v>10.814867289197203</v>
      </c>
      <c r="CP42" s="42">
        <f t="shared" si="313"/>
        <v>7.5219914555136764</v>
      </c>
      <c r="CQ42" s="42">
        <f t="shared" si="313"/>
        <v>0.91205443705977984</v>
      </c>
      <c r="CR42" s="42">
        <f t="shared" si="313"/>
        <v>5.8282085844624199</v>
      </c>
      <c r="CS42" s="42">
        <f t="shared" si="313"/>
        <v>7.5194706322222125</v>
      </c>
      <c r="CT42" s="42">
        <f t="shared" si="313"/>
        <v>6.6043533716010376</v>
      </c>
      <c r="CU42" s="42">
        <f t="shared" si="313"/>
        <v>3.3500851629100517</v>
      </c>
      <c r="CV42" s="42">
        <f t="shared" si="313"/>
        <v>1.3456390295894121</v>
      </c>
      <c r="CW42" s="42">
        <f t="shared" si="313"/>
        <v>3.4205852739645124</v>
      </c>
      <c r="CX42" s="42">
        <f t="shared" si="313"/>
        <v>23.448303442953513</v>
      </c>
      <c r="CY42" s="42">
        <f t="shared" si="313"/>
        <v>12.17040272756806</v>
      </c>
      <c r="CZ42" s="42">
        <f t="shared" si="313"/>
        <v>-0.59563581130322518</v>
      </c>
      <c r="DA42" s="42">
        <f t="shared" si="313"/>
        <v>4.1704945449346695</v>
      </c>
      <c r="DB42" s="42">
        <f t="shared" si="313"/>
        <v>-4.5877790568484471</v>
      </c>
      <c r="DC42" s="42">
        <f t="shared" si="313"/>
        <v>3.4109236107352672</v>
      </c>
      <c r="DD42" s="42">
        <f t="shared" si="313"/>
        <v>-0.40305167570433298</v>
      </c>
      <c r="DE42" s="42">
        <f t="shared" si="313"/>
        <v>2.236022402164572</v>
      </c>
      <c r="DF42" s="42">
        <f t="shared" si="313"/>
        <v>4.547885165360789</v>
      </c>
      <c r="DG42" s="42">
        <f t="shared" si="313"/>
        <v>5.2186465068388763</v>
      </c>
      <c r="DH42" s="42">
        <f t="shared" si="313"/>
        <v>9.8652577608815406</v>
      </c>
      <c r="DI42" s="42">
        <f t="shared" si="313"/>
        <v>11.150074113860265</v>
      </c>
      <c r="DJ42" s="42">
        <f t="shared" si="313"/>
        <v>-7.6880905656767808</v>
      </c>
      <c r="DK42" s="42">
        <f t="shared" si="313"/>
        <v>7.105731162063865</v>
      </c>
      <c r="DL42" s="42">
        <f t="shared" si="313"/>
        <v>14.418909214295056</v>
      </c>
      <c r="DM42" s="42">
        <f t="shared" si="313"/>
        <v>16.900205790842701</v>
      </c>
      <c r="DN42" s="42">
        <f t="shared" si="313"/>
        <v>32.421664806323591</v>
      </c>
      <c r="DO42" s="42">
        <f t="shared" si="313"/>
        <v>32.279152465386801</v>
      </c>
      <c r="DP42" s="42">
        <f t="shared" si="313"/>
        <v>30.326267476657499</v>
      </c>
      <c r="DQ42" s="42">
        <f t="shared" si="313"/>
        <v>23.82559927670582</v>
      </c>
      <c r="DR42" s="42">
        <f t="shared" si="313"/>
        <v>23.546062243453111</v>
      </c>
      <c r="DS42" s="42">
        <f t="shared" si="313"/>
        <v>19.885740913309025</v>
      </c>
      <c r="DT42" s="42">
        <f t="shared" si="313"/>
        <v>17.908444555251751</v>
      </c>
      <c r="DU42" s="42">
        <f t="shared" si="313"/>
        <v>14.053382760243764</v>
      </c>
      <c r="DV42" s="42">
        <f t="shared" si="313"/>
        <v>26.406886047638402</v>
      </c>
      <c r="DW42" s="42">
        <f t="shared" si="313"/>
        <v>22.452830843054322</v>
      </c>
      <c r="DX42" s="42">
        <f t="shared" si="313"/>
        <v>25.820196435490999</v>
      </c>
      <c r="DY42" s="42">
        <f t="shared" si="313"/>
        <v>25.594640234534822</v>
      </c>
      <c r="DZ42" s="132">
        <f t="shared" si="313"/>
        <v>18.819825495176332</v>
      </c>
      <c r="EA42" s="132">
        <f t="shared" si="313"/>
        <v>12.277702361884025</v>
      </c>
      <c r="EB42" s="132">
        <f t="shared" si="313"/>
        <v>9.4527262496723949</v>
      </c>
      <c r="EC42" s="132">
        <f t="shared" si="313"/>
        <v>9.0932555309905538</v>
      </c>
      <c r="ED42" s="132">
        <f t="shared" si="313"/>
        <v>3.5342861070071265</v>
      </c>
      <c r="EE42" s="132">
        <f>EE41-DS41</f>
        <v>3.3720931574300224</v>
      </c>
      <c r="EF42" s="132">
        <f>EF41-DT41</f>
        <v>5.2552335143373767</v>
      </c>
      <c r="EG42" s="132">
        <f>EG41-DU41</f>
        <v>2.5187148300651288</v>
      </c>
      <c r="EH42" s="132">
        <f t="shared" ref="EH42:FM42" si="314">EH41-DV41</f>
        <v>-2.1646651573892584</v>
      </c>
      <c r="EI42" s="132">
        <f t="shared" si="314"/>
        <v>-0.21005150544911544</v>
      </c>
      <c r="EJ42" s="132">
        <f t="shared" si="314"/>
        <v>0.96451887836151684</v>
      </c>
      <c r="EK42" s="132">
        <f t="shared" si="314"/>
        <v>4.5325788237229574</v>
      </c>
      <c r="EL42" s="132">
        <f t="shared" si="314"/>
        <v>-3.4362354187663513</v>
      </c>
      <c r="EM42" s="162">
        <f t="shared" si="314"/>
        <v>-5.7975475532381822</v>
      </c>
      <c r="EN42" s="162">
        <f t="shared" si="314"/>
        <v>-7.1027898846943245</v>
      </c>
      <c r="EO42" s="162">
        <f t="shared" si="314"/>
        <v>-8.4094546622725304</v>
      </c>
      <c r="EP42" s="180">
        <f t="shared" si="314"/>
        <v>-6.2466538172737884</v>
      </c>
      <c r="EQ42" s="180">
        <f t="shared" si="314"/>
        <v>-8.3656617044452659</v>
      </c>
      <c r="ER42" s="190">
        <f t="shared" si="314"/>
        <v>-12.774426794459565</v>
      </c>
      <c r="ES42" s="190">
        <f t="shared" si="314"/>
        <v>-12.289520528543765</v>
      </c>
      <c r="ET42" s="190">
        <f t="shared" si="314"/>
        <v>-11.910603271034596</v>
      </c>
      <c r="EU42" s="190">
        <f t="shared" si="314"/>
        <v>-6.6433957368978938</v>
      </c>
      <c r="EV42" s="190">
        <f t="shared" si="314"/>
        <v>-1.1701234847181681</v>
      </c>
      <c r="EW42" s="202">
        <f t="shared" si="314"/>
        <v>-15.497740782928489</v>
      </c>
      <c r="EX42" s="202">
        <f t="shared" si="314"/>
        <v>0.81316269433830257</v>
      </c>
      <c r="EY42" s="202">
        <f t="shared" si="314"/>
        <v>2.4902942063844264</v>
      </c>
      <c r="EZ42" s="202">
        <f t="shared" si="314"/>
        <v>3.8446824147377257</v>
      </c>
      <c r="FA42" s="215">
        <f t="shared" si="314"/>
        <v>7.8188537946637453</v>
      </c>
      <c r="FB42" s="215">
        <f t="shared" si="314"/>
        <v>7.3260506386865174</v>
      </c>
      <c r="FC42" s="225">
        <f t="shared" si="314"/>
        <v>3.6593830414041975</v>
      </c>
      <c r="FD42" s="225">
        <f t="shared" si="314"/>
        <v>3.3196987341711619</v>
      </c>
      <c r="FE42" s="237">
        <f t="shared" si="314"/>
        <v>2.479866323049901</v>
      </c>
      <c r="FF42" s="237">
        <f t="shared" si="314"/>
        <v>1.6532001591679091</v>
      </c>
      <c r="FG42" s="237">
        <f t="shared" si="314"/>
        <v>1.3329858095280898</v>
      </c>
      <c r="FH42" s="237">
        <f t="shared" si="314"/>
        <v>-3.3181861505402637</v>
      </c>
      <c r="FI42" s="237">
        <f t="shared" si="314"/>
        <v>4.8120595940425233</v>
      </c>
      <c r="FJ42" s="237">
        <f t="shared" si="314"/>
        <v>-7.282276768758031</v>
      </c>
      <c r="FK42" s="43">
        <f t="shared" si="314"/>
        <v>-5.1961642373539547</v>
      </c>
      <c r="FL42" s="43">
        <f t="shared" si="314"/>
        <v>-7.0787899903636315</v>
      </c>
      <c r="FM42" s="43">
        <f t="shared" si="314"/>
        <v>-11.605808508567627</v>
      </c>
      <c r="FN42" s="43">
        <f t="shared" ref="FN42:GG42" si="315">FN41-FB41</f>
        <v>-16.024989212882879</v>
      </c>
      <c r="FO42" s="43">
        <f t="shared" ref="FO42:FZ42" si="316">FO41-FC41</f>
        <v>-5.341907925356761</v>
      </c>
      <c r="FP42" s="43">
        <f t="shared" si="315"/>
        <v>-6.1525034384369839</v>
      </c>
      <c r="FQ42" s="43">
        <f t="shared" si="315"/>
        <v>0.85629484386949173</v>
      </c>
      <c r="FR42" s="43">
        <f t="shared" si="315"/>
        <v>-6.012196170403044</v>
      </c>
      <c r="FS42" s="43">
        <f t="shared" si="315"/>
        <v>7.9651207629865297</v>
      </c>
      <c r="FT42" s="43">
        <f t="shared" si="315"/>
        <v>8.5736108324434781</v>
      </c>
      <c r="FU42" s="43">
        <f t="shared" si="315"/>
        <v>8.5363968564954291</v>
      </c>
      <c r="FV42" s="43">
        <f t="shared" si="315"/>
        <v>21.824688117839557</v>
      </c>
      <c r="FW42" s="43">
        <f t="shared" si="315"/>
        <v>22.255435687723732</v>
      </c>
      <c r="FX42" s="43">
        <f t="shared" si="315"/>
        <v>3.9627899942637725</v>
      </c>
      <c r="FY42" s="265">
        <f t="shared" si="315"/>
        <v>1.2103481131062921</v>
      </c>
      <c r="FZ42" s="286">
        <f t="shared" si="316"/>
        <v>7.8486375096854246</v>
      </c>
      <c r="GA42" s="49">
        <f t="shared" si="315"/>
        <v>-1.8825655071706109</v>
      </c>
      <c r="GB42" s="49">
        <f t="shared" si="315"/>
        <v>-1.4221351708676586</v>
      </c>
      <c r="GC42" s="49">
        <f t="shared" si="315"/>
        <v>-11.614126998633843</v>
      </c>
      <c r="GD42" s="49">
        <f t="shared" si="315"/>
        <v>-7.8244629853831213</v>
      </c>
      <c r="GE42" s="49">
        <f t="shared" si="315"/>
        <v>-2.8213156491335667</v>
      </c>
      <c r="GF42" s="49">
        <f t="shared" si="315"/>
        <v>3.1307727879250109</v>
      </c>
      <c r="GG42" s="49">
        <f t="shared" si="315"/>
        <v>16.557927472237665</v>
      </c>
      <c r="GH42" s="49">
        <f t="shared" ref="GH42:GL42" si="317">GH41-FV41</f>
        <v>1.3175190967182857</v>
      </c>
      <c r="GI42" s="49">
        <f t="shared" si="317"/>
        <v>1.726370580369462</v>
      </c>
      <c r="GJ42" s="49">
        <f t="shared" si="317"/>
        <v>20.237143966866988</v>
      </c>
      <c r="GK42" s="49">
        <f t="shared" si="317"/>
        <v>25.064623219630995</v>
      </c>
      <c r="GL42" s="49">
        <f t="shared" si="317"/>
        <v>25.306655631743126</v>
      </c>
    </row>
    <row r="43" spans="1:194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318">BL41-AVERAGE(D41,P41,AB41,AN41,AZ41)</f>
        <v>4.4976702727317921</v>
      </c>
      <c r="BM43" s="42">
        <f t="shared" si="318"/>
        <v>1.3268065361881298</v>
      </c>
      <c r="BN43" s="42">
        <f t="shared" si="318"/>
        <v>-6.5868089172386846E-2</v>
      </c>
      <c r="BO43" s="42">
        <f t="shared" si="318"/>
        <v>-3.3790689698079213</v>
      </c>
      <c r="BP43" s="42">
        <f t="shared" si="318"/>
        <v>-8.2606485666585456</v>
      </c>
      <c r="BQ43" s="42">
        <f t="shared" si="318"/>
        <v>1.9575510410656776</v>
      </c>
      <c r="BR43" s="42">
        <f t="shared" si="318"/>
        <v>-6.5840236140254689</v>
      </c>
      <c r="BS43" s="42">
        <f t="shared" si="318"/>
        <v>-6.4296807532954645</v>
      </c>
      <c r="BT43" s="42">
        <f t="shared" si="318"/>
        <v>-0.22386464222028124</v>
      </c>
      <c r="BU43" s="42">
        <f t="shared" si="318"/>
        <v>-4.0420225853705141</v>
      </c>
      <c r="BV43" s="42">
        <f t="shared" si="318"/>
        <v>-0.99277751464208386</v>
      </c>
      <c r="BW43" s="42">
        <f t="shared" si="318"/>
        <v>5.8812919560175096</v>
      </c>
      <c r="BX43" s="42">
        <f t="shared" si="318"/>
        <v>0.83774744180275285</v>
      </c>
      <c r="BY43" s="42">
        <f t="shared" si="318"/>
        <v>-0.39798323811688796</v>
      </c>
      <c r="BZ43" s="42">
        <f t="shared" si="318"/>
        <v>4.4453516603416965</v>
      </c>
      <c r="CA43" s="42">
        <f t="shared" si="318"/>
        <v>-2.8386199296136958</v>
      </c>
      <c r="CB43" s="42">
        <f t="shared" si="318"/>
        <v>-5.7391286418890015</v>
      </c>
      <c r="CC43" s="42">
        <f t="shared" si="318"/>
        <v>-6.7032240181886991</v>
      </c>
      <c r="CD43" s="42">
        <f t="shared" si="318"/>
        <v>-9.7818220770519577</v>
      </c>
      <c r="CE43" s="42">
        <f t="shared" si="318"/>
        <v>-0.44363813229511351</v>
      </c>
      <c r="CF43" s="42">
        <f t="shared" si="318"/>
        <v>-4.5375328305183551</v>
      </c>
      <c r="CG43" s="42">
        <f t="shared" si="318"/>
        <v>-4.9060481029682812</v>
      </c>
      <c r="CH43" s="42">
        <f t="shared" si="318"/>
        <v>-2.6502080855645698</v>
      </c>
      <c r="CI43" s="42">
        <f t="shared" si="318"/>
        <v>-1.1559824730035491</v>
      </c>
      <c r="CJ43" s="42">
        <f t="shared" si="318"/>
        <v>-2.6358866704866575</v>
      </c>
      <c r="CK43" s="42">
        <f t="shared" si="318"/>
        <v>-0.40984509639825006</v>
      </c>
      <c r="CL43" s="42">
        <f t="shared" si="318"/>
        <v>4.5262098573152052</v>
      </c>
      <c r="CM43" s="42">
        <f t="shared" si="318"/>
        <v>-1.2272495704260002</v>
      </c>
      <c r="CN43" s="42">
        <f t="shared" si="318"/>
        <v>1.8891213733802559</v>
      </c>
      <c r="CO43" s="42">
        <f t="shared" si="318"/>
        <v>6.1443452269295555</v>
      </c>
      <c r="CP43" s="42">
        <f t="shared" si="318"/>
        <v>0.43704997191218098</v>
      </c>
      <c r="CQ43" s="42">
        <f t="shared" si="318"/>
        <v>1.6159318514600685</v>
      </c>
      <c r="CR43" s="42">
        <f t="shared" si="318"/>
        <v>3.1245418689516384</v>
      </c>
      <c r="CS43" s="42">
        <f t="shared" si="318"/>
        <v>4.1948668678573373</v>
      </c>
      <c r="CT43" s="42">
        <f t="shared" si="318"/>
        <v>4.7123622721034746</v>
      </c>
      <c r="CU43" s="42">
        <f t="shared" si="318"/>
        <v>2.1719268094261448</v>
      </c>
      <c r="CV43" s="42">
        <f t="shared" si="318"/>
        <v>-1.1556265266250438</v>
      </c>
      <c r="CW43" s="42">
        <f t="shared" si="318"/>
        <v>3.1822188263101783</v>
      </c>
      <c r="CX43" s="42">
        <f t="shared" si="318"/>
        <v>26.932848350063654</v>
      </c>
      <c r="CY43" s="42">
        <f t="shared" si="318"/>
        <v>11.351306562660056</v>
      </c>
      <c r="CZ43" s="42">
        <f t="shared" si="318"/>
        <v>0.76720493568087988</v>
      </c>
      <c r="DA43" s="42">
        <f t="shared" si="318"/>
        <v>8.2545662300477787</v>
      </c>
      <c r="DB43" s="42">
        <f t="shared" si="318"/>
        <v>-4.2413686421587755</v>
      </c>
      <c r="DC43" s="42">
        <f t="shared" si="318"/>
        <v>4.2183116896719035</v>
      </c>
      <c r="DD43" s="42">
        <f t="shared" si="318"/>
        <v>1.431267938125476</v>
      </c>
      <c r="DE43" s="42">
        <f t="shared" si="318"/>
        <v>5.2695280495948769</v>
      </c>
      <c r="DF43" s="42">
        <f t="shared" si="318"/>
        <v>8.3591520710686904</v>
      </c>
      <c r="DG43" s="42">
        <f t="shared" si="318"/>
        <v>6.6865068298974606</v>
      </c>
      <c r="DH43" s="42">
        <f t="shared" si="318"/>
        <v>8.3033350126638474</v>
      </c>
      <c r="DI43" s="42">
        <f t="shared" si="318"/>
        <v>13.496720699582507</v>
      </c>
      <c r="DJ43" s="42">
        <f t="shared" si="318"/>
        <v>12.462720136835525</v>
      </c>
      <c r="DK43" s="42">
        <f t="shared" si="318"/>
        <v>15.285660380982407</v>
      </c>
      <c r="DL43" s="42">
        <f t="shared" si="318"/>
        <v>15.350032660756742</v>
      </c>
      <c r="DM43" s="42">
        <f t="shared" si="318"/>
        <v>23.194764090414829</v>
      </c>
      <c r="DN43" s="42">
        <f t="shared" si="318"/>
        <v>29.339491006337276</v>
      </c>
      <c r="DO43" s="42">
        <f t="shared" si="318"/>
        <v>35.114427848444777</v>
      </c>
      <c r="DP43" s="42">
        <f t="shared" si="318"/>
        <v>30.746867111336304</v>
      </c>
      <c r="DQ43" s="42">
        <f t="shared" si="318"/>
        <v>28.278398418715575</v>
      </c>
      <c r="DR43" s="42">
        <f t="shared" si="318"/>
        <v>30.499066775564721</v>
      </c>
      <c r="DS43" s="42">
        <f t="shared" si="318"/>
        <v>24.694582239726721</v>
      </c>
      <c r="DT43" s="42">
        <f t="shared" si="318"/>
        <v>24.713073149727318</v>
      </c>
      <c r="DU43" s="42">
        <f t="shared" si="318"/>
        <v>24.863483775426801</v>
      </c>
      <c r="DV43" s="42">
        <f t="shared" si="318"/>
        <v>35.461699966738948</v>
      </c>
      <c r="DW43" s="42">
        <f t="shared" si="318"/>
        <v>35.536081719630758</v>
      </c>
      <c r="DX43" s="42">
        <f t="shared" ref="DX43:ED43" si="319">DX41-AVERAGE(BP41,CB41,CN41,CZ41,DL41)</f>
        <v>39.272209934971968</v>
      </c>
      <c r="DY43" s="42">
        <f t="shared" si="319"/>
        <v>43.873159987830263</v>
      </c>
      <c r="DZ43" s="132">
        <f t="shared" si="319"/>
        <v>43.940529978122086</v>
      </c>
      <c r="EA43" s="132">
        <f t="shared" si="319"/>
        <v>41.267197868415359</v>
      </c>
      <c r="EB43" s="132">
        <f t="shared" si="319"/>
        <v>34.456670703973913</v>
      </c>
      <c r="EC43" s="132">
        <f t="shared" si="319"/>
        <v>31.841747543468038</v>
      </c>
      <c r="ED43" s="132">
        <f t="shared" si="319"/>
        <v>27.236148926872158</v>
      </c>
      <c r="EE43" s="132">
        <f>EE41-AVERAGE(BW41,CI41,CU41,DG41,DS41)</f>
        <v>22.383260466146769</v>
      </c>
      <c r="EF43" s="132">
        <f>EF41-AVERAGE(BX41,CJ41,CV41,DH41,DT41)</f>
        <v>25.367875823123217</v>
      </c>
      <c r="EG43" s="132">
        <f>EG41-AVERAGE(BY41,CK41,CW41,DI41,DU41)</f>
        <v>21.863791970183517</v>
      </c>
      <c r="EH43" s="132">
        <f t="shared" ref="EH43:FM43" si="320">EH41-AVERAGE(BZ41,CL41,CX41,DJ41,DV41)</f>
        <v>23.811473098021324</v>
      </c>
      <c r="EI43" s="132">
        <f t="shared" si="320"/>
        <v>26.960178358189381</v>
      </c>
      <c r="EJ43" s="132">
        <f t="shared" si="320"/>
        <v>31.150778335526901</v>
      </c>
      <c r="EK43" s="132">
        <f t="shared" si="320"/>
        <v>38.979585761669746</v>
      </c>
      <c r="EL43" s="132">
        <f t="shared" si="320"/>
        <v>30.741910529532223</v>
      </c>
      <c r="EM43" s="162">
        <f t="shared" si="320"/>
        <v>24.938886147207178</v>
      </c>
      <c r="EN43" s="162">
        <f t="shared" si="320"/>
        <v>19.659572647648844</v>
      </c>
      <c r="EO43" s="162">
        <f t="shared" si="320"/>
        <v>15.558812415853676</v>
      </c>
      <c r="EP43" s="180">
        <f t="shared" si="320"/>
        <v>13.8484371548683</v>
      </c>
      <c r="EQ43" s="180">
        <f t="shared" si="320"/>
        <v>9.0209330048017264</v>
      </c>
      <c r="ER43" s="190">
        <f t="shared" si="320"/>
        <v>6.3900576604318822</v>
      </c>
      <c r="ES43" s="190">
        <f t="shared" si="320"/>
        <v>3.3016276919916052</v>
      </c>
      <c r="ET43" s="190">
        <f t="shared" si="320"/>
        <v>3.8162206939570282</v>
      </c>
      <c r="EU43" s="190">
        <f t="shared" si="320"/>
        <v>11.936634574914564</v>
      </c>
      <c r="EV43" s="190">
        <f t="shared" si="320"/>
        <v>20.742046002723022</v>
      </c>
      <c r="EW43" s="202">
        <f t="shared" si="320"/>
        <v>11.079287642094783</v>
      </c>
      <c r="EX43" s="202">
        <f t="shared" si="320"/>
        <v>21.407179767590769</v>
      </c>
      <c r="EY43" s="202">
        <f t="shared" si="320"/>
        <v>18.812723289226064</v>
      </c>
      <c r="EZ43" s="202">
        <f t="shared" si="320"/>
        <v>15.883982912307836</v>
      </c>
      <c r="FA43" s="215">
        <f t="shared" si="320"/>
        <v>16.524687574555294</v>
      </c>
      <c r="FB43" s="215">
        <f t="shared" si="320"/>
        <v>14.777301179525168</v>
      </c>
      <c r="FC43" s="225">
        <f t="shared" si="320"/>
        <v>7.9881352389973799</v>
      </c>
      <c r="FD43" s="225">
        <f t="shared" si="320"/>
        <v>5.3897267814829419</v>
      </c>
      <c r="FE43" s="237">
        <f t="shared" si="320"/>
        <v>2.0108467251235211</v>
      </c>
      <c r="FF43" s="237">
        <f t="shared" si="320"/>
        <v>-0.1489452461733265</v>
      </c>
      <c r="FG43" s="237">
        <f t="shared" si="320"/>
        <v>6.294516886374808</v>
      </c>
      <c r="FH43" s="237">
        <f t="shared" si="320"/>
        <v>9.536286805757527</v>
      </c>
      <c r="FI43" s="237">
        <f t="shared" si="320"/>
        <v>8.7513115139159652</v>
      </c>
      <c r="FJ43" s="237">
        <f t="shared" si="320"/>
        <v>5.3187752947880469</v>
      </c>
      <c r="FK43" s="43">
        <f t="shared" si="320"/>
        <v>4.68445403364165</v>
      </c>
      <c r="FL43" s="43">
        <f t="shared" si="320"/>
        <v>1.5816260058104135</v>
      </c>
      <c r="FM43" s="43">
        <f t="shared" si="320"/>
        <v>-1.9939762024627612</v>
      </c>
      <c r="FN43" s="43">
        <f t="shared" ref="FN43:GG43" si="321">FN41-AVERAGE(DF41,DR41,ED41,EP41,FB41)</f>
        <v>-7.7892141008044646</v>
      </c>
      <c r="FO43" s="43">
        <f t="shared" ref="FO43:FZ43" si="322">FO41-AVERAGE(DG41,DS41,EE41,EQ41,FC41)</f>
        <v>-2.1078130692667507</v>
      </c>
      <c r="FP43" s="43">
        <f t="shared" si="321"/>
        <v>-5.4776182109904887</v>
      </c>
      <c r="FQ43" s="43">
        <f t="shared" si="321"/>
        <v>-0.71536193074204135</v>
      </c>
      <c r="FR43" s="43">
        <f t="shared" si="321"/>
        <v>-7.4204868591175028</v>
      </c>
      <c r="FS43" s="43">
        <f t="shared" si="321"/>
        <v>9.4520175349014934</v>
      </c>
      <c r="FT43" s="43">
        <f t="shared" si="321"/>
        <v>10.766834659623179</v>
      </c>
      <c r="FU43" s="43">
        <f t="shared" si="321"/>
        <v>10.019359638368513</v>
      </c>
      <c r="FV43" s="43">
        <f t="shared" si="321"/>
        <v>18.876235250964832</v>
      </c>
      <c r="FW43" s="43">
        <f t="shared" si="321"/>
        <v>19.729202272752758</v>
      </c>
      <c r="FX43" s="43">
        <f t="shared" si="321"/>
        <v>-0.34400325312773816</v>
      </c>
      <c r="FY43" s="265">
        <f t="shared" si="321"/>
        <v>-4.9281171756604607</v>
      </c>
      <c r="FZ43" s="286">
        <f t="shared" si="322"/>
        <v>-2.3675277829170582</v>
      </c>
      <c r="GA43" s="49">
        <f t="shared" si="321"/>
        <v>-6.6323080729055981</v>
      </c>
      <c r="GB43" s="49">
        <f t="shared" si="321"/>
        <v>-8.4110426960309042</v>
      </c>
      <c r="GC43" s="49">
        <f t="shared" si="321"/>
        <v>-13.853236575112795</v>
      </c>
      <c r="GD43" s="49">
        <f t="shared" si="321"/>
        <v>-16.839474166096494</v>
      </c>
      <c r="GE43" s="49">
        <f t="shared" si="321"/>
        <v>1.6512038511235332</v>
      </c>
      <c r="GF43" s="49">
        <f t="shared" si="321"/>
        <v>7.7236041453406727</v>
      </c>
      <c r="GG43" s="49">
        <f t="shared" si="321"/>
        <v>20.981700165432713</v>
      </c>
      <c r="GH43" s="49">
        <f t="shared" ref="GH43:GL43" si="323">GH41-AVERAGE(DZ41,EL41,EX41,FJ41,FV41)</f>
        <v>14.045921523717169</v>
      </c>
      <c r="GI43" s="49">
        <f t="shared" si="323"/>
        <v>16.249628760042214</v>
      </c>
      <c r="GJ43" s="49">
        <f t="shared" si="323"/>
        <v>19.277416957016051</v>
      </c>
      <c r="GK43" s="49">
        <f t="shared" si="323"/>
        <v>20.515067190386446</v>
      </c>
      <c r="GL43" s="49">
        <f t="shared" si="323"/>
        <v>23.651661603781584</v>
      </c>
    </row>
    <row r="44" spans="1:194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324">BK41-MIN($C41:$ED41)</f>
        <v>1.6710252079793477</v>
      </c>
      <c r="BL44" s="42">
        <f t="shared" si="324"/>
        <v>8.2950576012813073</v>
      </c>
      <c r="BM44" s="42">
        <f t="shared" si="324"/>
        <v>4.7251923871904431</v>
      </c>
      <c r="BN44" s="42">
        <f t="shared" si="324"/>
        <v>7.7909451081032124</v>
      </c>
      <c r="BO44" s="42">
        <f t="shared" si="324"/>
        <v>8.1003199153605081</v>
      </c>
      <c r="BP44" s="42">
        <f t="shared" si="324"/>
        <v>6.5747412652103385</v>
      </c>
      <c r="BQ44" s="42">
        <f t="shared" si="324"/>
        <v>17.203284897696957</v>
      </c>
      <c r="BR44" s="42">
        <f t="shared" si="324"/>
        <v>8.8217559558151351</v>
      </c>
      <c r="BS44" s="42">
        <f t="shared" si="324"/>
        <v>5.2245805456794052</v>
      </c>
      <c r="BT44" s="42">
        <f t="shared" si="324"/>
        <v>10.343254913342342</v>
      </c>
      <c r="BU44" s="42">
        <f t="shared" si="324"/>
        <v>3.3069455153739966</v>
      </c>
      <c r="BV44" s="42">
        <f t="shared" si="324"/>
        <v>3.6335964053356662</v>
      </c>
      <c r="BW44" s="42">
        <f t="shared" si="324"/>
        <v>8.4768642359603632</v>
      </c>
      <c r="BX44" s="42">
        <f t="shared" si="324"/>
        <v>5.535488479167249</v>
      </c>
      <c r="BY44" s="42">
        <f t="shared" si="324"/>
        <v>3.4727216455568808</v>
      </c>
      <c r="BZ44" s="42">
        <f t="shared" si="324"/>
        <v>12.630842842207255</v>
      </c>
      <c r="CA44" s="42">
        <f t="shared" si="324"/>
        <v>7.818787457988094</v>
      </c>
      <c r="CB44" s="42">
        <f t="shared" si="324"/>
        <v>6.7759682921762003</v>
      </c>
      <c r="CC44" s="42">
        <f t="shared" si="324"/>
        <v>6.8538422876049516</v>
      </c>
      <c r="CD44" s="42">
        <f t="shared" si="324"/>
        <v>3.4579734047675341</v>
      </c>
      <c r="CE44" s="42">
        <f t="shared" si="324"/>
        <v>8.9985685104635103</v>
      </c>
      <c r="CF44" s="42">
        <f t="shared" si="324"/>
        <v>3.6106451364080705</v>
      </c>
      <c r="CG44" s="58">
        <f t="shared" si="324"/>
        <v>0</v>
      </c>
      <c r="CH44" s="42">
        <f t="shared" si="324"/>
        <v>1.1062992915639303</v>
      </c>
      <c r="CI44" s="42">
        <f t="shared" si="324"/>
        <v>1.6336272799712681</v>
      </c>
      <c r="CJ44" s="42">
        <f t="shared" si="324"/>
        <v>2.1778704602659982</v>
      </c>
      <c r="CK44" s="42">
        <f t="shared" si="324"/>
        <v>3.6931834156639578</v>
      </c>
      <c r="CL44" s="42">
        <f t="shared" si="324"/>
        <v>13.051654739829889</v>
      </c>
      <c r="CM44" s="42">
        <f t="shared" si="324"/>
        <v>8.2006144626355741</v>
      </c>
      <c r="CN44" s="42">
        <f t="shared" si="324"/>
        <v>12.361023815760426</v>
      </c>
      <c r="CO44" s="42">
        <f t="shared" si="324"/>
        <v>17.668709576802154</v>
      </c>
      <c r="CP44" s="42">
        <f t="shared" si="324"/>
        <v>10.979964860281211</v>
      </c>
      <c r="CQ44" s="42">
        <f t="shared" ref="CQ44:DV44" si="325">CQ41-MIN($C41:$ED41)</f>
        <v>9.9106229475232901</v>
      </c>
      <c r="CR44" s="42">
        <f t="shared" si="325"/>
        <v>9.4388537208704903</v>
      </c>
      <c r="CS44" s="42">
        <f t="shared" si="325"/>
        <v>7.5194706322222125</v>
      </c>
      <c r="CT44" s="42">
        <f t="shared" si="325"/>
        <v>7.7106526631649679</v>
      </c>
      <c r="CU44" s="42">
        <f t="shared" si="325"/>
        <v>4.9837124428813198</v>
      </c>
      <c r="CV44" s="42">
        <f t="shared" si="325"/>
        <v>3.5235094898554102</v>
      </c>
      <c r="CW44" s="42">
        <f t="shared" si="325"/>
        <v>7.1137686896284702</v>
      </c>
      <c r="CX44" s="42">
        <f t="shared" si="325"/>
        <v>36.499958182783402</v>
      </c>
      <c r="CY44" s="42">
        <f t="shared" si="325"/>
        <v>20.371017190203634</v>
      </c>
      <c r="CZ44" s="42">
        <f t="shared" si="325"/>
        <v>11.765388004457201</v>
      </c>
      <c r="DA44" s="42">
        <f t="shared" si="325"/>
        <v>21.839204121736824</v>
      </c>
      <c r="DB44" s="42">
        <f t="shared" si="325"/>
        <v>6.3921858034327634</v>
      </c>
      <c r="DC44" s="42">
        <f t="shared" si="325"/>
        <v>13.321546558258557</v>
      </c>
      <c r="DD44" s="42">
        <f t="shared" si="325"/>
        <v>9.0358020451661574</v>
      </c>
      <c r="DE44" s="42">
        <f t="shared" si="325"/>
        <v>9.7554930343867845</v>
      </c>
      <c r="DF44" s="42">
        <f t="shared" si="325"/>
        <v>12.258537828525757</v>
      </c>
      <c r="DG44" s="42">
        <f t="shared" si="325"/>
        <v>10.202358949720196</v>
      </c>
      <c r="DH44" s="42">
        <f t="shared" si="325"/>
        <v>13.388767250736951</v>
      </c>
      <c r="DI44" s="42">
        <f t="shared" si="325"/>
        <v>18.263842803488735</v>
      </c>
      <c r="DJ44" s="42">
        <f t="shared" si="325"/>
        <v>28.811867617106621</v>
      </c>
      <c r="DK44" s="42">
        <f t="shared" si="325"/>
        <v>27.476748352267499</v>
      </c>
      <c r="DL44" s="42">
        <f t="shared" si="325"/>
        <v>26.184297218752256</v>
      </c>
      <c r="DM44" s="42">
        <f t="shared" si="325"/>
        <v>38.739409912579525</v>
      </c>
      <c r="DN44" s="42">
        <f t="shared" si="325"/>
        <v>38.813850609756351</v>
      </c>
      <c r="DO44" s="42">
        <f t="shared" si="325"/>
        <v>45.600699023645355</v>
      </c>
      <c r="DP44" s="42">
        <f t="shared" si="325"/>
        <v>39.362069521823656</v>
      </c>
      <c r="DQ44" s="42">
        <f t="shared" si="325"/>
        <v>33.581092311092604</v>
      </c>
      <c r="DR44" s="42">
        <f t="shared" si="325"/>
        <v>35.804600071978868</v>
      </c>
      <c r="DS44" s="42">
        <f t="shared" si="325"/>
        <v>30.088099863029221</v>
      </c>
      <c r="DT44" s="42">
        <f t="shared" si="325"/>
        <v>31.297211805988702</v>
      </c>
      <c r="DU44" s="42">
        <f t="shared" si="325"/>
        <v>32.317225563732499</v>
      </c>
      <c r="DV44" s="42">
        <f t="shared" si="325"/>
        <v>55.218753664745023</v>
      </c>
      <c r="DW44" s="42">
        <f t="shared" ref="DW44:ED44" si="326">DW41-MIN($C41:$ED41)</f>
        <v>49.929579195321821</v>
      </c>
      <c r="DX44" s="42">
        <f t="shared" si="326"/>
        <v>52.004493654243255</v>
      </c>
      <c r="DY44" s="42">
        <f t="shared" si="326"/>
        <v>64.33405014711434</v>
      </c>
      <c r="DZ44" s="132">
        <f t="shared" si="326"/>
        <v>57.633676104932682</v>
      </c>
      <c r="EA44" s="132">
        <f t="shared" si="326"/>
        <v>57.878401385529379</v>
      </c>
      <c r="EB44" s="132">
        <f t="shared" si="326"/>
        <v>48.814795771496051</v>
      </c>
      <c r="EC44" s="132">
        <f t="shared" si="326"/>
        <v>42.674347842083158</v>
      </c>
      <c r="ED44" s="132">
        <f t="shared" si="326"/>
        <v>39.338886178985994</v>
      </c>
      <c r="EE44" s="132">
        <f t="shared" ref="EE44:FF44" si="327">EE41-MIN($C41:$ED41)</f>
        <v>33.460193020459243</v>
      </c>
      <c r="EF44" s="132">
        <f t="shared" si="327"/>
        <v>36.552445320326079</v>
      </c>
      <c r="EG44" s="132">
        <f t="shared" si="327"/>
        <v>34.835940393797628</v>
      </c>
      <c r="EH44" s="132">
        <f t="shared" si="327"/>
        <v>53.054088507355765</v>
      </c>
      <c r="EI44" s="132">
        <f t="shared" si="327"/>
        <v>49.719527689872706</v>
      </c>
      <c r="EJ44" s="132">
        <f t="shared" si="327"/>
        <v>52.969012532604772</v>
      </c>
      <c r="EK44" s="132">
        <f t="shared" si="327"/>
        <v>68.866628970837297</v>
      </c>
      <c r="EL44" s="132">
        <f t="shared" si="327"/>
        <v>54.197440686166331</v>
      </c>
      <c r="EM44" s="162">
        <f t="shared" si="327"/>
        <v>52.080853832291197</v>
      </c>
      <c r="EN44" s="162">
        <f t="shared" si="327"/>
        <v>41.712005886801727</v>
      </c>
      <c r="EO44" s="162">
        <f t="shared" si="327"/>
        <v>34.264893179810628</v>
      </c>
      <c r="EP44" s="180">
        <f t="shared" si="327"/>
        <v>33.092232361712206</v>
      </c>
      <c r="EQ44" s="180">
        <f t="shared" si="327"/>
        <v>25.094531316013978</v>
      </c>
      <c r="ER44" s="190">
        <f t="shared" si="327"/>
        <v>23.778018525866514</v>
      </c>
      <c r="ES44" s="190">
        <f t="shared" si="327"/>
        <v>22.546419865253863</v>
      </c>
      <c r="ET44" s="190">
        <f t="shared" si="327"/>
        <v>41.143485236321169</v>
      </c>
      <c r="EU44" s="190">
        <f t="shared" si="327"/>
        <v>43.076131952974812</v>
      </c>
      <c r="EV44" s="190">
        <f t="shared" si="327"/>
        <v>51.798889047886604</v>
      </c>
      <c r="EW44" s="202">
        <f t="shared" si="327"/>
        <v>53.368888187908816</v>
      </c>
      <c r="EX44" s="202">
        <f t="shared" si="327"/>
        <v>55.010603380504634</v>
      </c>
      <c r="EY44" s="202">
        <f t="shared" si="327"/>
        <v>54.571148038675624</v>
      </c>
      <c r="EZ44" s="202">
        <f t="shared" si="327"/>
        <v>45.556688301539452</v>
      </c>
      <c r="FA44" s="215">
        <f t="shared" si="327"/>
        <v>42.083746974474373</v>
      </c>
      <c r="FB44" s="215">
        <f t="shared" si="327"/>
        <v>40.418283000398723</v>
      </c>
      <c r="FC44" s="225">
        <f t="shared" si="327"/>
        <v>28.753914357418175</v>
      </c>
      <c r="FD44" s="225">
        <f t="shared" si="327"/>
        <v>27.097717260037676</v>
      </c>
      <c r="FE44" s="237">
        <f t="shared" si="327"/>
        <v>25.026286188303764</v>
      </c>
      <c r="FF44" s="237">
        <f t="shared" si="327"/>
        <v>42.796685395489078</v>
      </c>
      <c r="FG44" s="237">
        <f t="shared" ref="FG44:FH44" si="328">FG41-MIN($C41:$ED41)</f>
        <v>44.409117762502902</v>
      </c>
      <c r="FH44" s="237">
        <f t="shared" si="328"/>
        <v>48.48070289734634</v>
      </c>
      <c r="FI44" s="237">
        <f t="shared" ref="FI44:FJ44" si="329">FI41-MIN($C41:$ED41)</f>
        <v>58.180947781951339</v>
      </c>
      <c r="FJ44" s="237">
        <f t="shared" si="329"/>
        <v>47.728326611746603</v>
      </c>
      <c r="FK44" s="43">
        <f t="shared" ref="FK44" si="330">FK41-MIN($C41:$ED41)</f>
        <v>49.374983801321669</v>
      </c>
      <c r="FL44" s="43">
        <f t="shared" ref="FL44:FN44" si="331">FL41-MIN($C41:$ED41)</f>
        <v>38.477898311175821</v>
      </c>
      <c r="FM44" s="43">
        <f t="shared" si="331"/>
        <v>30.477938465906746</v>
      </c>
      <c r="FN44" s="43">
        <f t="shared" si="331"/>
        <v>24.393293787515844</v>
      </c>
      <c r="FO44" s="43">
        <f t="shared" ref="FO44:FP44" si="332">FO41-MIN($C41:$ED41)</f>
        <v>23.412006432061414</v>
      </c>
      <c r="FP44" s="43">
        <f t="shared" si="332"/>
        <v>20.945213821600692</v>
      </c>
      <c r="FQ44" s="43">
        <f t="shared" ref="FQ44:FR44" si="333">FQ41-MIN($C41:$ED41)</f>
        <v>25.882581032173256</v>
      </c>
      <c r="FR44" s="43">
        <f t="shared" si="333"/>
        <v>36.784489225086034</v>
      </c>
      <c r="FS44" s="43">
        <f t="shared" ref="FS44:FT44" si="334">FS41-MIN($C41:$ED41)</f>
        <v>52.374238525489432</v>
      </c>
      <c r="FT44" s="43">
        <f t="shared" si="334"/>
        <v>57.054313729789818</v>
      </c>
      <c r="FU44" s="43">
        <f t="shared" ref="FU44:FV44" si="335">FU41-MIN($C41:$ED41)</f>
        <v>66.717344638446775</v>
      </c>
      <c r="FV44" s="43">
        <f t="shared" si="335"/>
        <v>69.553014729586152</v>
      </c>
      <c r="FW44" s="43">
        <f t="shared" ref="FW44:FX44" si="336">FW41-MIN($C41:$ED41)</f>
        <v>71.630419489045408</v>
      </c>
      <c r="FX44" s="43">
        <f t="shared" si="336"/>
        <v>42.440688305439593</v>
      </c>
      <c r="FY44" s="265">
        <f t="shared" ref="FY44:GA44" si="337">FY41-MIN($C41:$ED41)</f>
        <v>31.688286579013038</v>
      </c>
      <c r="FZ44" s="286">
        <f t="shared" ref="FZ44" si="338">FZ41-MIN($C41:$ED41)</f>
        <v>32.241931297201269</v>
      </c>
      <c r="GA44" s="49">
        <f t="shared" si="337"/>
        <v>21.529440924890803</v>
      </c>
      <c r="GB44" s="49">
        <f t="shared" ref="GB44" si="339">GB41-MIN($C41:$ED41)</f>
        <v>19.523078650733034</v>
      </c>
      <c r="GC44" s="49">
        <f t="shared" ref="GC44:GE44" si="340">GC41-MIN($C41:$ED41)</f>
        <v>14.268454033539413</v>
      </c>
      <c r="GD44" s="49">
        <f t="shared" ref="GD44" si="341">GD41-MIN($C41:$ED41)</f>
        <v>28.960026239702913</v>
      </c>
      <c r="GE44" s="49">
        <f t="shared" si="340"/>
        <v>49.552922876355865</v>
      </c>
      <c r="GF44" s="49">
        <f t="shared" ref="GF44:GI44" si="342">GF41-MIN($C41:$ED41)</f>
        <v>60.185086517714829</v>
      </c>
      <c r="GG44" s="49">
        <f t="shared" si="342"/>
        <v>83.275272110684426</v>
      </c>
      <c r="GH44" s="49">
        <f t="shared" si="342"/>
        <v>70.870533826304438</v>
      </c>
      <c r="GI44" s="49">
        <f t="shared" si="342"/>
        <v>73.35679006941487</v>
      </c>
      <c r="GJ44" s="49">
        <f t="shared" ref="GJ44:GK44" si="343">GJ41-MIN($C41:$ED41)</f>
        <v>62.677832272306581</v>
      </c>
      <c r="GK44" s="49">
        <f t="shared" si="343"/>
        <v>56.752909798644033</v>
      </c>
      <c r="GL44" s="49">
        <f t="shared" ref="GL44" si="344">GL41-MIN($C41:$ED41)</f>
        <v>57.548586928944395</v>
      </c>
    </row>
    <row r="45" spans="1:194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345">DG41-DG59</f>
        <v>0</v>
      </c>
      <c r="DH45" s="50">
        <f t="shared" si="345"/>
        <v>0</v>
      </c>
      <c r="DI45" s="50">
        <f t="shared" si="345"/>
        <v>0</v>
      </c>
      <c r="DJ45" s="50">
        <f t="shared" si="345"/>
        <v>0</v>
      </c>
      <c r="DK45" s="50">
        <f t="shared" si="345"/>
        <v>0</v>
      </c>
      <c r="DL45" s="50">
        <f t="shared" si="345"/>
        <v>0</v>
      </c>
      <c r="DM45" s="50">
        <f t="shared" si="345"/>
        <v>0</v>
      </c>
      <c r="DN45" s="50">
        <f t="shared" si="345"/>
        <v>0</v>
      </c>
      <c r="DO45" s="50">
        <f t="shared" si="345"/>
        <v>0</v>
      </c>
      <c r="DP45" s="50">
        <f t="shared" si="345"/>
        <v>0</v>
      </c>
      <c r="DQ45" s="50">
        <f t="shared" si="345"/>
        <v>0</v>
      </c>
      <c r="DR45" s="50">
        <f t="shared" si="345"/>
        <v>0</v>
      </c>
      <c r="DS45" s="50">
        <f t="shared" si="345"/>
        <v>0</v>
      </c>
      <c r="DT45" s="50">
        <f t="shared" si="345"/>
        <v>0</v>
      </c>
      <c r="DU45" s="50">
        <f t="shared" si="345"/>
        <v>0</v>
      </c>
      <c r="DV45" s="50">
        <f t="shared" si="345"/>
        <v>0</v>
      </c>
      <c r="DW45" s="50">
        <f t="shared" si="345"/>
        <v>0</v>
      </c>
      <c r="DX45" s="50">
        <f t="shared" si="345"/>
        <v>0</v>
      </c>
      <c r="DY45" s="50">
        <f t="shared" si="345"/>
        <v>0</v>
      </c>
      <c r="DZ45" s="144">
        <f t="shared" si="345"/>
        <v>0</v>
      </c>
      <c r="EA45" s="144">
        <f t="shared" si="345"/>
        <v>0</v>
      </c>
      <c r="EB45" s="144">
        <f t="shared" si="345"/>
        <v>0</v>
      </c>
      <c r="EC45" s="144">
        <f t="shared" si="345"/>
        <v>0</v>
      </c>
      <c r="ED45" s="144">
        <f t="shared" si="345"/>
        <v>0</v>
      </c>
      <c r="EE45" s="144">
        <f t="shared" si="345"/>
        <v>0</v>
      </c>
      <c r="EF45" s="144">
        <f t="shared" si="345"/>
        <v>0</v>
      </c>
      <c r="EG45" s="144">
        <f t="shared" si="345"/>
        <v>0</v>
      </c>
      <c r="EH45" s="144">
        <f t="shared" si="345"/>
        <v>0</v>
      </c>
      <c r="EI45" s="144">
        <f t="shared" si="345"/>
        <v>0</v>
      </c>
      <c r="EJ45" s="144">
        <f t="shared" si="345"/>
        <v>0</v>
      </c>
      <c r="EK45" s="144">
        <f t="shared" si="345"/>
        <v>0</v>
      </c>
      <c r="EL45" s="144">
        <f t="shared" si="345"/>
        <v>0</v>
      </c>
      <c r="EM45" s="163">
        <f t="shared" si="345"/>
        <v>0</v>
      </c>
      <c r="EN45" s="163">
        <f t="shared" si="345"/>
        <v>0</v>
      </c>
      <c r="EO45" s="163">
        <f t="shared" ref="EO45:FF45" si="346">EO41-EO59</f>
        <v>0</v>
      </c>
      <c r="EP45" s="181">
        <f t="shared" si="346"/>
        <v>0</v>
      </c>
      <c r="EQ45" s="181">
        <f t="shared" si="346"/>
        <v>0</v>
      </c>
      <c r="ER45" s="191">
        <f t="shared" si="346"/>
        <v>0</v>
      </c>
      <c r="ES45" s="191">
        <f t="shared" si="346"/>
        <v>0</v>
      </c>
      <c r="ET45" s="191">
        <f t="shared" si="346"/>
        <v>0</v>
      </c>
      <c r="EU45" s="191">
        <f t="shared" si="346"/>
        <v>0</v>
      </c>
      <c r="EV45" s="191">
        <f t="shared" si="346"/>
        <v>0</v>
      </c>
      <c r="EW45" s="203">
        <f t="shared" si="346"/>
        <v>0</v>
      </c>
      <c r="EX45" s="203">
        <f t="shared" si="346"/>
        <v>0</v>
      </c>
      <c r="EY45" s="203">
        <f t="shared" si="346"/>
        <v>0</v>
      </c>
      <c r="EZ45" s="203">
        <f t="shared" si="346"/>
        <v>0</v>
      </c>
      <c r="FA45" s="216">
        <f t="shared" si="346"/>
        <v>0</v>
      </c>
      <c r="FB45" s="216">
        <f t="shared" si="346"/>
        <v>0</v>
      </c>
      <c r="FC45" s="226">
        <f t="shared" si="346"/>
        <v>0</v>
      </c>
      <c r="FD45" s="226">
        <f t="shared" si="346"/>
        <v>0</v>
      </c>
      <c r="FE45" s="238">
        <f t="shared" si="346"/>
        <v>0</v>
      </c>
      <c r="FF45" s="238">
        <f t="shared" si="346"/>
        <v>0</v>
      </c>
      <c r="FG45" s="238">
        <f t="shared" ref="FG45:FH45" si="347">FG41-FG59</f>
        <v>0</v>
      </c>
      <c r="FH45" s="238">
        <f t="shared" si="347"/>
        <v>0</v>
      </c>
      <c r="FI45" s="238">
        <f t="shared" ref="FI45:FJ45" si="348">FI41-FI59</f>
        <v>0</v>
      </c>
      <c r="FJ45" s="238">
        <f t="shared" si="348"/>
        <v>0</v>
      </c>
      <c r="FK45" s="273">
        <f t="shared" ref="FK45" si="349">FK41-FK59</f>
        <v>0</v>
      </c>
      <c r="FL45" s="273">
        <f t="shared" ref="FL45:FP45" si="350">FL41-FL59</f>
        <v>0</v>
      </c>
      <c r="FM45" s="273">
        <f t="shared" si="350"/>
        <v>0</v>
      </c>
      <c r="FN45" s="273">
        <f t="shared" si="350"/>
        <v>0</v>
      </c>
      <c r="FO45" s="273">
        <f t="shared" si="350"/>
        <v>0.34159278780598612</v>
      </c>
      <c r="FP45" s="273">
        <f t="shared" si="350"/>
        <v>0.28172206768323349</v>
      </c>
      <c r="FQ45" s="273">
        <f t="shared" ref="FQ45:FR45" si="351">FQ41-FQ59</f>
        <v>0.25363037127766574</v>
      </c>
      <c r="FR45" s="273">
        <f t="shared" si="351"/>
        <v>0.89631111121722995</v>
      </c>
      <c r="FS45" s="273">
        <f t="shared" ref="FS45:FT45" si="352">FS41-FS59</f>
        <v>1.0363194478099871</v>
      </c>
      <c r="FT45" s="273">
        <f t="shared" si="352"/>
        <v>1.1852269175812893</v>
      </c>
      <c r="FU45" s="273">
        <f t="shared" ref="FU45:FV45" si="353">FU41-FU59</f>
        <v>1.732973412768601</v>
      </c>
      <c r="FV45" s="273">
        <f t="shared" si="353"/>
        <v>1.8665340164804718</v>
      </c>
      <c r="FW45" s="273">
        <f t="shared" ref="FW45:FX45" si="354">FW41-FW59</f>
        <v>2.6291049969554479</v>
      </c>
      <c r="FX45" s="273">
        <f t="shared" si="354"/>
        <v>-7.0814592335222528</v>
      </c>
      <c r="FY45" s="266">
        <f t="shared" ref="FY45:GB45" si="355">FY41-FY59</f>
        <v>-6.9471895001516089</v>
      </c>
      <c r="FZ45" s="289">
        <f t="shared" si="355"/>
        <v>-8.3688594104012779</v>
      </c>
      <c r="GA45" s="289">
        <f t="shared" si="355"/>
        <v>-8.6076956219057301</v>
      </c>
      <c r="GB45" s="289">
        <f t="shared" si="355"/>
        <v>-5.023066470635257</v>
      </c>
      <c r="GC45" s="289">
        <f t="shared" ref="GC45:GD45" si="356">GC41-GC59</f>
        <v>-11.9455351465974</v>
      </c>
      <c r="GD45" s="289">
        <f t="shared" si="356"/>
        <v>-25.717284556287872</v>
      </c>
      <c r="GE45" s="289">
        <f t="shared" ref="GE45:GF45" si="357">GE41-GE59</f>
        <v>-21.969585074945321</v>
      </c>
      <c r="GF45" s="289">
        <f t="shared" si="357"/>
        <v>-20.109156181418427</v>
      </c>
      <c r="GG45" s="289">
        <f t="shared" ref="GG45:GI45" si="358">GG41-GG59</f>
        <v>-19.553869136639435</v>
      </c>
      <c r="GH45" s="289">
        <f t="shared" si="358"/>
        <v>-20.143473644939618</v>
      </c>
      <c r="GI45" s="289">
        <f t="shared" si="358"/>
        <v>-22.135899952426868</v>
      </c>
      <c r="GJ45" s="289">
        <f t="shared" ref="GJ45:GL45" si="359">GJ41-GJ59</f>
        <v>-20.829202015924011</v>
      </c>
      <c r="GK45" s="289">
        <f t="shared" si="359"/>
        <v>-21.401171952691868</v>
      </c>
      <c r="GL45" s="289">
        <f t="shared" si="359"/>
        <v>66.055530902517475</v>
      </c>
    </row>
    <row r="46" spans="1:194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252"/>
      <c r="FZ46" s="320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</row>
    <row r="47" spans="1:194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267"/>
      <c r="FZ47" s="290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291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45"/>
      <c r="EA49" s="22"/>
      <c r="EB49" s="22"/>
      <c r="EC49" s="22"/>
      <c r="ED49" s="22"/>
      <c r="EE49" s="79"/>
      <c r="EF49" s="154"/>
      <c r="EG49" s="154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98"/>
      <c r="FZ49" s="292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360">E52+E53</f>
        <v>32657.067716619702</v>
      </c>
      <c r="F51" s="8">
        <f t="shared" si="360"/>
        <v>24838.788146727245</v>
      </c>
      <c r="G51" s="8">
        <f t="shared" si="360"/>
        <v>21528.035458555187</v>
      </c>
      <c r="H51" s="8">
        <f t="shared" si="360"/>
        <v>18138.788146727238</v>
      </c>
      <c r="I51" s="8">
        <f t="shared" si="360"/>
        <v>16689.325781135838</v>
      </c>
      <c r="J51" s="8">
        <f t="shared" si="360"/>
        <v>22302.2290069423</v>
      </c>
      <c r="K51" s="8">
        <f t="shared" si="360"/>
        <v>27872.121480060578</v>
      </c>
      <c r="L51" s="8">
        <f t="shared" si="360"/>
        <v>24850.616103716475</v>
      </c>
      <c r="M51" s="8">
        <f t="shared" si="360"/>
        <v>30505.454813393906</v>
      </c>
      <c r="N51" s="8">
        <f t="shared" si="360"/>
        <v>32140.938684361645</v>
      </c>
      <c r="O51" s="8">
        <f t="shared" si="360"/>
        <v>32285.015676616782</v>
      </c>
      <c r="P51" s="8">
        <f t="shared" si="360"/>
        <v>29861.052542976224</v>
      </c>
      <c r="Q51" s="8">
        <f t="shared" si="360"/>
        <v>31059.209225003873</v>
      </c>
      <c r="R51" s="8">
        <f t="shared" si="360"/>
        <v>20475.338257261941</v>
      </c>
      <c r="S51" s="8">
        <f t="shared" si="360"/>
        <v>19801.144708874839</v>
      </c>
      <c r="T51" s="8">
        <f t="shared" si="360"/>
        <v>18942.004923928602</v>
      </c>
      <c r="U51" s="8">
        <f t="shared" si="360"/>
        <v>19510.82212822968</v>
      </c>
      <c r="V51" s="8">
        <f t="shared" si="360"/>
        <v>19607.596321778063</v>
      </c>
      <c r="W51" s="8">
        <f t="shared" si="360"/>
        <v>21942.004923928602</v>
      </c>
      <c r="X51" s="8">
        <f t="shared" si="360"/>
        <v>24897.918902423236</v>
      </c>
      <c r="Y51" s="8">
        <f t="shared" si="360"/>
        <v>31375.338257261934</v>
      </c>
      <c r="Z51" s="8">
        <f t="shared" si="360"/>
        <v>34317.273741132914</v>
      </c>
      <c r="AA51" s="8">
        <f t="shared" si="360"/>
        <v>34896.386169643753</v>
      </c>
      <c r="AB51" s="8">
        <f t="shared" si="360"/>
        <v>33985.095847063109</v>
      </c>
      <c r="AC51" s="8">
        <f t="shared" si="360"/>
        <v>29025.418427708268</v>
      </c>
      <c r="AD51" s="8">
        <f t="shared" si="360"/>
        <v>22568.429180396441</v>
      </c>
      <c r="AE51" s="8">
        <f t="shared" si="360"/>
        <v>19735.095847063098</v>
      </c>
      <c r="AF51" s="8">
        <f t="shared" si="360"/>
        <v>21001.762513729762</v>
      </c>
      <c r="AG51" s="8">
        <f t="shared" si="360"/>
        <v>22993.160363192143</v>
      </c>
      <c r="AH51" s="8">
        <f t="shared" si="360"/>
        <v>20122.192621256665</v>
      </c>
      <c r="AI51" s="8">
        <f t="shared" si="360"/>
        <v>29635.095847063105</v>
      </c>
      <c r="AJ51" s="8">
        <f t="shared" si="360"/>
        <v>36799.611976095359</v>
      </c>
      <c r="AK51" s="8">
        <f t="shared" si="360"/>
        <v>40901.762513729773</v>
      </c>
      <c r="AL51" s="8">
        <f t="shared" si="360"/>
        <v>35347.999072869548</v>
      </c>
      <c r="AM51" s="8">
        <f t="shared" si="360"/>
        <v>33599.710552724064</v>
      </c>
      <c r="AN51" s="8">
        <f t="shared" si="360"/>
        <v>32903.381297996581</v>
      </c>
      <c r="AO51" s="8">
        <f t="shared" si="360"/>
        <v>33470.678294659534</v>
      </c>
      <c r="AP51" s="8">
        <f t="shared" si="360"/>
        <v>30729.81807960579</v>
      </c>
      <c r="AQ51" s="8">
        <f t="shared" si="360"/>
        <v>29567.45248820792</v>
      </c>
      <c r="AR51" s="8">
        <f t="shared" si="360"/>
        <v>19296.484746272443</v>
      </c>
      <c r="AS51" s="8">
        <f t="shared" si="360"/>
        <v>19857.77506885309</v>
      </c>
      <c r="AT51" s="8">
        <f t="shared" si="360"/>
        <v>21309.387972078886</v>
      </c>
      <c r="AU51" s="8">
        <f t="shared" si="360"/>
        <v>28229.818079605771</v>
      </c>
      <c r="AV51" s="8">
        <f t="shared" si="360"/>
        <v>33148.097649498253</v>
      </c>
      <c r="AW51" s="8">
        <f t="shared" si="360"/>
        <v>31596.484746272457</v>
      </c>
      <c r="AX51" s="8">
        <f t="shared" si="360"/>
        <v>29341.646036595026</v>
      </c>
      <c r="AY51" s="8">
        <f t="shared" si="360"/>
        <v>36155.014397622566</v>
      </c>
      <c r="AZ51" s="8">
        <f t="shared" si="360"/>
        <v>26246.028222507372</v>
      </c>
      <c r="BA51" s="8">
        <f t="shared" si="360"/>
        <v>29090.498268590305</v>
      </c>
      <c r="BB51" s="8">
        <f t="shared" si="360"/>
        <v>17505.552032031173</v>
      </c>
      <c r="BC51" s="8">
        <f t="shared" si="360"/>
        <v>17219.530526654813</v>
      </c>
      <c r="BD51" s="8">
        <f t="shared" si="360"/>
        <v>17538.885365364502</v>
      </c>
      <c r="BE51" s="8">
        <f t="shared" si="360"/>
        <v>19413.078913751597</v>
      </c>
      <c r="BF51" s="8">
        <f t="shared" si="360"/>
        <v>16929.207946009657</v>
      </c>
      <c r="BG51" s="8">
        <f t="shared" si="360"/>
        <v>18438.885365364498</v>
      </c>
      <c r="BH51" s="8">
        <f t="shared" si="360"/>
        <v>24380.820849235482</v>
      </c>
      <c r="BI51" s="8">
        <f t="shared" si="360"/>
        <v>32205.552032031173</v>
      </c>
      <c r="BJ51" s="8">
        <f t="shared" si="360"/>
        <v>34380.82084923549</v>
      </c>
      <c r="BK51" s="8">
        <f t="shared" si="360"/>
        <v>33601.988166743038</v>
      </c>
      <c r="BL51" s="8">
        <f t="shared" si="360"/>
        <v>23925.720885637038</v>
      </c>
      <c r="BM51" s="8">
        <f t="shared" si="360"/>
        <v>23956.826876420462</v>
      </c>
      <c r="BN51" s="8">
        <f t="shared" si="360"/>
        <v>21413.816123732275</v>
      </c>
      <c r="BO51" s="8">
        <f t="shared" si="360"/>
        <v>22279.407521581754</v>
      </c>
      <c r="BP51" s="8">
        <f t="shared" si="360"/>
        <v>21947.149457065614</v>
      </c>
      <c r="BQ51" s="8">
        <f t="shared" ref="BQ51:EB51" si="361">BQ52+BQ53</f>
        <v>12601.988166743029</v>
      </c>
      <c r="BR51" s="8">
        <f t="shared" si="361"/>
        <v>19505.213973194641</v>
      </c>
      <c r="BS51" s="8">
        <f t="shared" si="361"/>
        <v>23813.816123732282</v>
      </c>
      <c r="BT51" s="8">
        <f t="shared" si="361"/>
        <v>20795.536553839804</v>
      </c>
      <c r="BU51" s="8">
        <f t="shared" si="361"/>
        <v>30980.482790398954</v>
      </c>
      <c r="BV51" s="8">
        <f t="shared" si="361"/>
        <v>30311.665586097886</v>
      </c>
      <c r="BW51" s="8">
        <f t="shared" si="361"/>
        <v>21903.214839130538</v>
      </c>
      <c r="BX51" s="8">
        <f t="shared" si="361"/>
        <v>24710.81852576647</v>
      </c>
      <c r="BY51" s="8">
        <f t="shared" si="361"/>
        <v>28548.376129453121</v>
      </c>
      <c r="BZ51" s="8">
        <f t="shared" si="361"/>
        <v>16132.247097195044</v>
      </c>
      <c r="CA51" s="8">
        <f t="shared" si="361"/>
        <v>21193.537419775697</v>
      </c>
      <c r="CB51" s="8">
        <f t="shared" si="361"/>
        <v>21265.580430528378</v>
      </c>
      <c r="CC51" s="8">
        <f t="shared" si="361"/>
        <v>21548.37612945311</v>
      </c>
      <c r="CD51" s="8">
        <f t="shared" si="361"/>
        <v>25741.924516549883</v>
      </c>
      <c r="CE51" s="8">
        <f t="shared" si="361"/>
        <v>18565.580430528382</v>
      </c>
      <c r="CF51" s="8">
        <f t="shared" si="361"/>
        <v>30451.601935904724</v>
      </c>
      <c r="CG51" s="8">
        <f t="shared" si="361"/>
        <v>39732.247097195061</v>
      </c>
      <c r="CH51" s="8">
        <f t="shared" si="361"/>
        <v>37032.247097195061</v>
      </c>
      <c r="CI51" s="8">
        <f t="shared" si="361"/>
        <v>32641.159134334604</v>
      </c>
      <c r="CJ51" s="8">
        <f t="shared" si="361"/>
        <v>31446.498400185545</v>
      </c>
      <c r="CK51" s="8">
        <f t="shared" si="361"/>
        <v>28770.191392399105</v>
      </c>
      <c r="CL51" s="8">
        <f t="shared" si="361"/>
        <v>15863.739779495909</v>
      </c>
      <c r="CM51" s="8">
        <f t="shared" si="361"/>
        <v>19512.126876270093</v>
      </c>
      <c r="CN51" s="8">
        <f t="shared" si="361"/>
        <v>16197.073112829223</v>
      </c>
      <c r="CO51" s="8">
        <f t="shared" si="361"/>
        <v>13447.610747237828</v>
      </c>
      <c r="CP51" s="8">
        <f t="shared" si="361"/>
        <v>17447.610747237835</v>
      </c>
      <c r="CQ51" s="8">
        <f t="shared" si="361"/>
        <v>19763.739779495892</v>
      </c>
      <c r="CR51" s="8">
        <f t="shared" si="361"/>
        <v>21286.320424657188</v>
      </c>
      <c r="CS51" s="8">
        <f t="shared" si="361"/>
        <v>21963.739779495892</v>
      </c>
      <c r="CT51" s="8">
        <f t="shared" si="361"/>
        <v>22383.09461820556</v>
      </c>
      <c r="CU51" s="8">
        <f t="shared" si="361"/>
        <v>25202.628360270584</v>
      </c>
      <c r="CV51" s="8">
        <f t="shared" si="361"/>
        <v>29259.079973173808</v>
      </c>
      <c r="CW51" s="8">
        <f t="shared" si="361"/>
        <v>23686.499328012509</v>
      </c>
      <c r="CX51" s="8">
        <f t="shared" si="361"/>
        <v>13242.41330650714</v>
      </c>
      <c r="CY51" s="8">
        <f t="shared" si="361"/>
        <v>20396.17674736735</v>
      </c>
      <c r="CZ51" s="8">
        <f t="shared" si="361"/>
        <v>28709.079973173804</v>
      </c>
      <c r="DA51" s="8">
        <f t="shared" si="361"/>
        <v>18783.273521560892</v>
      </c>
      <c r="DB51" s="8">
        <f t="shared" si="361"/>
        <v>36847.789650593142</v>
      </c>
      <c r="DC51" s="8">
        <f t="shared" si="361"/>
        <v>24875.746639840454</v>
      </c>
      <c r="DD51" s="8">
        <f t="shared" si="361"/>
        <v>31751.015457044767</v>
      </c>
      <c r="DE51" s="8">
        <f t="shared" si="361"/>
        <v>32909.079973173801</v>
      </c>
      <c r="DF51" s="8">
        <f t="shared" si="361"/>
        <v>28460.692876399607</v>
      </c>
      <c r="DG51" s="8">
        <f t="shared" si="361"/>
        <v>31160.968550792932</v>
      </c>
      <c r="DH51" s="8">
        <f t="shared" si="361"/>
        <v>28955.442164221287</v>
      </c>
      <c r="DI51" s="8">
        <f t="shared" si="361"/>
        <v>28015.612923361197</v>
      </c>
      <c r="DJ51" s="8">
        <f t="shared" si="361"/>
        <v>19507.58796890029</v>
      </c>
      <c r="DK51" s="8">
        <f t="shared" si="361"/>
        <v>21426.372619530488</v>
      </c>
      <c r="DL51" s="8">
        <f t="shared" si="361"/>
        <v>20985.124053764146</v>
      </c>
      <c r="DM51" s="8">
        <f t="shared" si="361"/>
        <v>18202.462820142755</v>
      </c>
      <c r="DN51" s="8">
        <f t="shared" si="361"/>
        <v>22527.094259223184</v>
      </c>
      <c r="DO51" s="8">
        <f t="shared" si="361"/>
        <v>23471.730233477148</v>
      </c>
      <c r="DP51" s="8">
        <f t="shared" si="361"/>
        <v>28013.946853718964</v>
      </c>
      <c r="DQ51" s="8">
        <f t="shared" si="361"/>
        <v>32693.376110334957</v>
      </c>
      <c r="DR51" s="8">
        <f t="shared" si="361"/>
        <v>30782.046290190607</v>
      </c>
      <c r="DS51" s="8">
        <f t="shared" si="361"/>
        <v>31973.017189054572</v>
      </c>
      <c r="DT51" s="8">
        <f t="shared" si="361"/>
        <v>29494.407732240186</v>
      </c>
      <c r="DU51" s="8">
        <f t="shared" si="361"/>
        <v>28586.007093998138</v>
      </c>
      <c r="DV51" s="8">
        <f t="shared" si="361"/>
        <v>20086.088460965537</v>
      </c>
      <c r="DW51" s="8">
        <f t="shared" si="361"/>
        <v>22725.513565579127</v>
      </c>
      <c r="DX51" s="8">
        <f t="shared" si="361"/>
        <v>22061.944854311601</v>
      </c>
      <c r="DY51" s="8">
        <f t="shared" si="361"/>
        <v>19288.589028207247</v>
      </c>
      <c r="DZ51" s="8">
        <f t="shared" si="361"/>
        <v>23359.321369623667</v>
      </c>
      <c r="EA51" s="8">
        <f t="shared" si="361"/>
        <v>24252.340502123247</v>
      </c>
      <c r="EB51" s="8">
        <f t="shared" si="361"/>
        <v>29098.907454976241</v>
      </c>
      <c r="EC51" s="8">
        <f t="shared" ref="EC51:GE51" si="362">EC52+EC53</f>
        <v>33566.95267067229</v>
      </c>
      <c r="ED51" s="8">
        <f t="shared" si="362"/>
        <v>31768.703670798393</v>
      </c>
      <c r="EE51" s="8">
        <f t="shared" si="362"/>
        <v>32263.339769699734</v>
      </c>
      <c r="EF51" s="8">
        <f t="shared" si="362"/>
        <v>29494.407732240186</v>
      </c>
      <c r="EG51" s="8">
        <f t="shared" si="362"/>
        <v>28586.007093998138</v>
      </c>
      <c r="EH51" s="8">
        <f t="shared" si="362"/>
        <v>19752.755127632205</v>
      </c>
      <c r="EI51" s="8">
        <f t="shared" si="362"/>
        <v>21725.513565579127</v>
      </c>
      <c r="EJ51" s="8">
        <f t="shared" si="362"/>
        <v>21195.278187644933</v>
      </c>
      <c r="EK51" s="8">
        <f t="shared" si="362"/>
        <v>18287.897872011381</v>
      </c>
      <c r="EL51" s="8">
        <f t="shared" si="362"/>
        <v>23363.597425438609</v>
      </c>
      <c r="EM51" s="8">
        <f t="shared" si="362"/>
        <v>24724.45037200228</v>
      </c>
      <c r="EN51" s="8">
        <f t="shared" si="362"/>
        <v>30805.104533272177</v>
      </c>
      <c r="EO51" s="8">
        <f t="shared" si="362"/>
        <v>35186.704620681427</v>
      </c>
      <c r="EP51" s="8">
        <f t="shared" si="362"/>
        <v>32524.682438300042</v>
      </c>
      <c r="EQ51" s="8">
        <f t="shared" si="362"/>
        <v>31278.388551162814</v>
      </c>
      <c r="ER51" s="8">
        <f t="shared" si="362"/>
        <v>28713.057976018739</v>
      </c>
      <c r="ES51" s="8">
        <f t="shared" si="362"/>
        <v>27790.87008026375</v>
      </c>
      <c r="ET51" s="8">
        <f t="shared" si="362"/>
        <v>18932.364029044053</v>
      </c>
      <c r="EU51" s="8">
        <f t="shared" si="362"/>
        <v>20568.761768119817</v>
      </c>
      <c r="EV51" s="8">
        <f t="shared" si="362"/>
        <v>20014.647663858519</v>
      </c>
      <c r="EW51" s="8">
        <f t="shared" si="362"/>
        <v>21252.239429574831</v>
      </c>
      <c r="EX51" s="8">
        <f t="shared" si="362"/>
        <v>22324.539581092104</v>
      </c>
      <c r="EY51" s="8">
        <f t="shared" si="362"/>
        <v>24017.847586541022</v>
      </c>
      <c r="EZ51" s="8">
        <f t="shared" si="362"/>
        <v>28429.462382007532</v>
      </c>
      <c r="FA51" s="8">
        <f t="shared" si="362"/>
        <v>31231.042122404146</v>
      </c>
      <c r="FB51" s="8">
        <f t="shared" si="362"/>
        <v>30311.560961974796</v>
      </c>
      <c r="FC51" s="8">
        <f t="shared" si="362"/>
        <v>31373.405025071548</v>
      </c>
      <c r="FD51" s="8">
        <f t="shared" si="362"/>
        <v>29462.43451432548</v>
      </c>
      <c r="FE51" s="8">
        <f t="shared" si="362"/>
        <v>28866.888019052127</v>
      </c>
      <c r="FF51" s="8">
        <f t="shared" si="362"/>
        <v>19082.470617378396</v>
      </c>
      <c r="FG51" s="8">
        <f t="shared" si="362"/>
        <v>21619.144782652413</v>
      </c>
      <c r="FH51" s="8">
        <f t="shared" si="362"/>
        <v>23162.914639902265</v>
      </c>
      <c r="FI51" s="8">
        <f t="shared" si="362"/>
        <v>20393.507189966578</v>
      </c>
      <c r="FJ51" s="8">
        <f t="shared" si="362"/>
        <v>25482.228236563107</v>
      </c>
      <c r="FK51" s="8">
        <f t="shared" si="362"/>
        <v>27106.906426854111</v>
      </c>
      <c r="FL51" s="8">
        <f t="shared" si="362"/>
        <v>33117.063383334411</v>
      </c>
      <c r="FM51" s="8">
        <f t="shared" si="362"/>
        <v>37501.716268340948</v>
      </c>
      <c r="FN51" s="8">
        <f t="shared" si="362"/>
        <v>42431.304300513228</v>
      </c>
      <c r="FO51" s="8">
        <f t="shared" si="362"/>
        <v>38793.619619026249</v>
      </c>
      <c r="FP51" s="8">
        <f t="shared" si="362"/>
        <v>36680.974188932676</v>
      </c>
      <c r="FQ51" s="8">
        <f t="shared" si="362"/>
        <v>31901.903016198787</v>
      </c>
      <c r="FR51" s="8">
        <f t="shared" si="362"/>
        <v>24326.99695864788</v>
      </c>
      <c r="FS51" s="8">
        <f t="shared" si="362"/>
        <v>21254.957153308711</v>
      </c>
      <c r="FT51" s="8">
        <f t="shared" si="362"/>
        <v>20706.464560322234</v>
      </c>
      <c r="FU51" s="8">
        <f t="shared" si="362"/>
        <v>20015.970540352868</v>
      </c>
      <c r="FV51" s="8">
        <f t="shared" si="362"/>
        <v>21773.532385794577</v>
      </c>
      <c r="FW51" s="8">
        <f t="shared" si="362"/>
        <v>22978.196585193586</v>
      </c>
      <c r="FX51" s="269">
        <f t="shared" si="362"/>
        <v>30782.576364679579</v>
      </c>
      <c r="FY51" s="294">
        <f t="shared" si="362"/>
        <v>35585.82539691776</v>
      </c>
      <c r="FZ51" s="294">
        <f t="shared" si="362"/>
        <v>33727.672751866194</v>
      </c>
      <c r="GA51" s="294">
        <f t="shared" si="362"/>
        <v>33907.391232109469</v>
      </c>
      <c r="GB51" s="294">
        <f t="shared" si="362"/>
        <v>33404.517043495362</v>
      </c>
      <c r="GC51" s="294">
        <f t="shared" si="362"/>
        <v>31882.255141296926</v>
      </c>
      <c r="GD51" s="294">
        <f t="shared" si="362"/>
        <v>21609.031690584507</v>
      </c>
      <c r="GE51" s="294">
        <f t="shared" si="362"/>
        <v>20136.723285699743</v>
      </c>
      <c r="GF51" s="294">
        <f t="shared" ref="GF51:GG51" si="363">GF52+GF53</f>
        <v>19591.753190454299</v>
      </c>
      <c r="GG51" s="294">
        <f t="shared" si="363"/>
        <v>16916.662507234658</v>
      </c>
      <c r="GH51" s="294">
        <f t="shared" ref="GH51:GI51" si="364">GH52+GH53</f>
        <v>21649.916839016034</v>
      </c>
      <c r="GI51" s="294">
        <f t="shared" si="364"/>
        <v>22960.723176735944</v>
      </c>
      <c r="GJ51" s="294">
        <f t="shared" ref="GJ51:GK51" si="365">GJ52+GJ53</f>
        <v>28409.917956070331</v>
      </c>
      <c r="GK51" s="294">
        <f t="shared" si="365"/>
        <v>32775.14697799665</v>
      </c>
    </row>
    <row r="52" spans="1:193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21991.261230283708</v>
      </c>
      <c r="FP52" s="2">
        <v>17983.196714154677</v>
      </c>
      <c r="FQ52" s="2">
        <v>26475.132198025647</v>
      </c>
      <c r="FR52" s="2">
        <v>26966.53004748805</v>
      </c>
      <c r="FS52" s="2">
        <v>28249.325746412738</v>
      </c>
      <c r="FT52" s="2">
        <v>29833.196714154677</v>
      </c>
      <c r="FU52" s="2">
        <v>29733.196714154677</v>
      </c>
      <c r="FV52" s="2">
        <v>29765.454778670799</v>
      </c>
      <c r="FW52" s="2">
        <v>33333.196714154677</v>
      </c>
      <c r="FX52" s="299">
        <v>30953.058327827544</v>
      </c>
      <c r="FY52" s="295">
        <v>31963.058327827544</v>
      </c>
      <c r="FZ52" s="295">
        <v>33051.058327827544</v>
      </c>
      <c r="GA52" s="295">
        <v>22736.200115000858</v>
      </c>
      <c r="GB52" s="295">
        <v>26294.259147041128</v>
      </c>
      <c r="GC52" s="295">
        <v>31974.486481243832</v>
      </c>
      <c r="GD52" s="295">
        <v>30221.32882761705</v>
      </c>
      <c r="GE52" s="295">
        <v>28078.025364923378</v>
      </c>
      <c r="GF52" s="295">
        <v>23866.419996911573</v>
      </c>
      <c r="GG52" s="295">
        <v>21550.986579734919</v>
      </c>
      <c r="GH52" s="295">
        <v>30397.831160351954</v>
      </c>
      <c r="GI52" s="295">
        <v>30736.939314420364</v>
      </c>
      <c r="GJ52" s="295">
        <v>35706.781394099526</v>
      </c>
      <c r="GK52" s="295">
        <v>40315.756383608648</v>
      </c>
    </row>
    <row r="53" spans="1:193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16802.358388742541</v>
      </c>
      <c r="FP53" s="2">
        <v>18697.777474777999</v>
      </c>
      <c r="FQ53" s="2">
        <v>5426.7708181731396</v>
      </c>
      <c r="FR53" s="2">
        <v>-2639.5330888401695</v>
      </c>
      <c r="FS53" s="2">
        <v>-6994.3685931040272</v>
      </c>
      <c r="FT53" s="2">
        <v>-9126.7321538324431</v>
      </c>
      <c r="FU53" s="2">
        <v>-9717.2261738018096</v>
      </c>
      <c r="FV53" s="2">
        <v>-7991.9223928762221</v>
      </c>
      <c r="FW53" s="2">
        <v>-10355.000128961092</v>
      </c>
      <c r="FX53" s="299">
        <v>-170.48196314796587</v>
      </c>
      <c r="FY53" s="295">
        <v>3622.767069090216</v>
      </c>
      <c r="FZ53" s="295">
        <v>676.6144240386493</v>
      </c>
      <c r="GA53" s="295">
        <v>11171.19111710861</v>
      </c>
      <c r="GB53" s="295">
        <v>7110.2578964542336</v>
      </c>
      <c r="GC53" s="295">
        <v>-92.231339946905791</v>
      </c>
      <c r="GD53" s="295">
        <v>-8612.2971370325431</v>
      </c>
      <c r="GE53" s="295">
        <v>-7941.3020792236348</v>
      </c>
      <c r="GF53" s="295">
        <v>-4274.6668064572732</v>
      </c>
      <c r="GG53" s="295">
        <v>-4634.3240725002615</v>
      </c>
      <c r="GH53" s="295">
        <v>-8747.9143213359202</v>
      </c>
      <c r="GI53" s="295">
        <v>-7776.2161376844197</v>
      </c>
      <c r="GJ53" s="295">
        <v>-7296.8634380291951</v>
      </c>
      <c r="GK53" s="295">
        <v>-7540.6094056119982</v>
      </c>
    </row>
    <row r="54" spans="1:193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366">E55+E56</f>
        <v>32657.067716619702</v>
      </c>
      <c r="F54" s="8">
        <f t="shared" si="366"/>
        <v>24838.788146727245</v>
      </c>
      <c r="G54" s="8">
        <f t="shared" si="366"/>
        <v>21528.035458555187</v>
      </c>
      <c r="H54" s="8">
        <f t="shared" si="366"/>
        <v>18138.788146727238</v>
      </c>
      <c r="I54" s="8">
        <f t="shared" si="366"/>
        <v>16689.325781135838</v>
      </c>
      <c r="J54" s="8">
        <f t="shared" si="366"/>
        <v>22302.2290069423</v>
      </c>
      <c r="K54" s="8">
        <f t="shared" si="366"/>
        <v>27872.121480060578</v>
      </c>
      <c r="L54" s="8">
        <f t="shared" si="366"/>
        <v>24850.616103716475</v>
      </c>
      <c r="M54" s="8">
        <f t="shared" si="366"/>
        <v>30505.454813393906</v>
      </c>
      <c r="N54" s="8">
        <f t="shared" si="366"/>
        <v>32140.938684361645</v>
      </c>
      <c r="O54" s="8">
        <f t="shared" si="366"/>
        <v>32285.015676616782</v>
      </c>
      <c r="P54" s="8">
        <f t="shared" si="366"/>
        <v>29861.052542976224</v>
      </c>
      <c r="Q54" s="8">
        <f t="shared" si="366"/>
        <v>31059.209225003873</v>
      </c>
      <c r="R54" s="8">
        <f t="shared" si="366"/>
        <v>20475.338257261941</v>
      </c>
      <c r="S54" s="8">
        <f t="shared" si="366"/>
        <v>19801.144708874839</v>
      </c>
      <c r="T54" s="8">
        <f t="shared" si="366"/>
        <v>18942.004923928602</v>
      </c>
      <c r="U54" s="8">
        <f t="shared" si="366"/>
        <v>19510.82212822968</v>
      </c>
      <c r="V54" s="8">
        <f t="shared" si="366"/>
        <v>19607.596321778063</v>
      </c>
      <c r="W54" s="8">
        <f t="shared" si="366"/>
        <v>21942.004923928602</v>
      </c>
      <c r="X54" s="8">
        <f t="shared" si="366"/>
        <v>24897.918902423236</v>
      </c>
      <c r="Y54" s="8">
        <f t="shared" si="366"/>
        <v>31375.338257261934</v>
      </c>
      <c r="Z54" s="8">
        <f t="shared" si="366"/>
        <v>34317.273741132914</v>
      </c>
      <c r="AA54" s="8">
        <f t="shared" si="366"/>
        <v>34896.386169643753</v>
      </c>
      <c r="AB54" s="8">
        <f t="shared" si="366"/>
        <v>33985.095847063109</v>
      </c>
      <c r="AC54" s="8">
        <f t="shared" si="366"/>
        <v>29025.418427708268</v>
      </c>
      <c r="AD54" s="8">
        <f t="shared" si="366"/>
        <v>22568.429180396441</v>
      </c>
      <c r="AE54" s="8">
        <f t="shared" si="366"/>
        <v>19735.095847063098</v>
      </c>
      <c r="AF54" s="8">
        <f t="shared" si="366"/>
        <v>21001.762513729762</v>
      </c>
      <c r="AG54" s="8">
        <f t="shared" si="366"/>
        <v>22993.160363192143</v>
      </c>
      <c r="AH54" s="8">
        <f t="shared" si="366"/>
        <v>20122.192621256665</v>
      </c>
      <c r="AI54" s="8">
        <f t="shared" si="366"/>
        <v>29635.095847063105</v>
      </c>
      <c r="AJ54" s="8">
        <f t="shared" si="366"/>
        <v>36799.611976095359</v>
      </c>
      <c r="AK54" s="8">
        <f t="shared" si="366"/>
        <v>40901.762513729773</v>
      </c>
      <c r="AL54" s="8">
        <f t="shared" si="366"/>
        <v>35347.999072869548</v>
      </c>
      <c r="AM54" s="8">
        <f t="shared" si="366"/>
        <v>33599.710552724064</v>
      </c>
      <c r="AN54" s="8">
        <f t="shared" si="366"/>
        <v>32903.381297996581</v>
      </c>
      <c r="AO54" s="8">
        <f t="shared" si="366"/>
        <v>33470.678294659534</v>
      </c>
      <c r="AP54" s="8">
        <f t="shared" si="366"/>
        <v>30729.81807960579</v>
      </c>
      <c r="AQ54" s="8">
        <f t="shared" si="366"/>
        <v>29567.45248820792</v>
      </c>
      <c r="AR54" s="8">
        <f t="shared" si="366"/>
        <v>19296.484746272443</v>
      </c>
      <c r="AS54" s="8">
        <f t="shared" si="366"/>
        <v>19857.77506885309</v>
      </c>
      <c r="AT54" s="8">
        <f t="shared" si="366"/>
        <v>21309.387972078886</v>
      </c>
      <c r="AU54" s="8">
        <f t="shared" si="366"/>
        <v>28229.818079605771</v>
      </c>
      <c r="AV54" s="8">
        <f t="shared" si="366"/>
        <v>33148.097649498253</v>
      </c>
      <c r="AW54" s="8">
        <f t="shared" si="366"/>
        <v>31596.484746272457</v>
      </c>
      <c r="AX54" s="8">
        <f t="shared" si="366"/>
        <v>29341.646036595026</v>
      </c>
      <c r="AY54" s="8">
        <f t="shared" si="366"/>
        <v>36155.014397622566</v>
      </c>
      <c r="AZ54" s="8">
        <f t="shared" si="366"/>
        <v>26246.028222507372</v>
      </c>
      <c r="BA54" s="8">
        <f t="shared" si="366"/>
        <v>29090.498268590305</v>
      </c>
      <c r="BB54" s="8">
        <f t="shared" si="366"/>
        <v>17505.552032031173</v>
      </c>
      <c r="BC54" s="8">
        <f t="shared" si="366"/>
        <v>17219.530526654813</v>
      </c>
      <c r="BD54" s="8">
        <f t="shared" si="366"/>
        <v>17538.885365364502</v>
      </c>
      <c r="BE54" s="8">
        <f t="shared" si="366"/>
        <v>19413.078913751597</v>
      </c>
      <c r="BF54" s="8">
        <f t="shared" si="366"/>
        <v>16929.207946009657</v>
      </c>
      <c r="BG54" s="8">
        <f t="shared" si="366"/>
        <v>18438.885365364498</v>
      </c>
      <c r="BH54" s="8">
        <f t="shared" si="366"/>
        <v>24380.820849235482</v>
      </c>
      <c r="BI54" s="8">
        <f t="shared" si="366"/>
        <v>32205.552032031173</v>
      </c>
      <c r="BJ54" s="8">
        <f t="shared" si="366"/>
        <v>34380.82084923549</v>
      </c>
      <c r="BK54" s="8">
        <f t="shared" si="366"/>
        <v>33601.988166743038</v>
      </c>
      <c r="BL54" s="8">
        <f t="shared" si="366"/>
        <v>23925.720885637038</v>
      </c>
      <c r="BM54" s="8">
        <f t="shared" si="366"/>
        <v>23956.826876420462</v>
      </c>
      <c r="BN54" s="8">
        <f t="shared" si="366"/>
        <v>21413.816123732275</v>
      </c>
      <c r="BO54" s="8">
        <f t="shared" si="366"/>
        <v>22279.407521581754</v>
      </c>
      <c r="BP54" s="8">
        <f t="shared" si="366"/>
        <v>21947.149457065614</v>
      </c>
      <c r="BQ54" s="8">
        <f t="shared" ref="BQ54:EB54" si="367">BQ55+BQ56</f>
        <v>12601.988166743029</v>
      </c>
      <c r="BR54" s="8">
        <f t="shared" si="367"/>
        <v>19505.213973194641</v>
      </c>
      <c r="BS54" s="8">
        <f t="shared" si="367"/>
        <v>23813.816123732282</v>
      </c>
      <c r="BT54" s="8">
        <f t="shared" si="367"/>
        <v>20795.536553839804</v>
      </c>
      <c r="BU54" s="8">
        <f t="shared" si="367"/>
        <v>30980.482790398954</v>
      </c>
      <c r="BV54" s="8">
        <f t="shared" si="367"/>
        <v>30311.665586097886</v>
      </c>
      <c r="BW54" s="8">
        <f t="shared" si="367"/>
        <v>21903.214839130538</v>
      </c>
      <c r="BX54" s="8">
        <f t="shared" si="367"/>
        <v>24710.81852576647</v>
      </c>
      <c r="BY54" s="8">
        <f t="shared" si="367"/>
        <v>28548.376129453121</v>
      </c>
      <c r="BZ54" s="8">
        <f t="shared" si="367"/>
        <v>16132.247097195044</v>
      </c>
      <c r="CA54" s="8">
        <f t="shared" si="367"/>
        <v>21193.537419775697</v>
      </c>
      <c r="CB54" s="8">
        <f t="shared" si="367"/>
        <v>21265.580430528378</v>
      </c>
      <c r="CC54" s="8">
        <f t="shared" si="367"/>
        <v>21548.37612945311</v>
      </c>
      <c r="CD54" s="8">
        <f t="shared" si="367"/>
        <v>25741.924516549883</v>
      </c>
      <c r="CE54" s="8">
        <f t="shared" si="367"/>
        <v>18565.580430528382</v>
      </c>
      <c r="CF54" s="8">
        <f t="shared" si="367"/>
        <v>30451.601935904724</v>
      </c>
      <c r="CG54" s="8">
        <f t="shared" si="367"/>
        <v>39732.247097195061</v>
      </c>
      <c r="CH54" s="8">
        <f t="shared" si="367"/>
        <v>37032.247097195061</v>
      </c>
      <c r="CI54" s="8">
        <f t="shared" si="367"/>
        <v>32641.159134334604</v>
      </c>
      <c r="CJ54" s="8">
        <f t="shared" si="367"/>
        <v>31446.498400185545</v>
      </c>
      <c r="CK54" s="8">
        <f t="shared" si="367"/>
        <v>28770.191392399105</v>
      </c>
      <c r="CL54" s="8">
        <f t="shared" si="367"/>
        <v>15863.739779495909</v>
      </c>
      <c r="CM54" s="8">
        <f t="shared" si="367"/>
        <v>19512.126876270093</v>
      </c>
      <c r="CN54" s="8">
        <f t="shared" si="367"/>
        <v>16197.073112829223</v>
      </c>
      <c r="CO54" s="8">
        <f t="shared" si="367"/>
        <v>13447.610747237828</v>
      </c>
      <c r="CP54" s="8">
        <f t="shared" si="367"/>
        <v>17447.610747237835</v>
      </c>
      <c r="CQ54" s="8">
        <f t="shared" si="367"/>
        <v>19763.739779495892</v>
      </c>
      <c r="CR54" s="8">
        <f t="shared" si="367"/>
        <v>21286.320424657188</v>
      </c>
      <c r="CS54" s="8">
        <f t="shared" si="367"/>
        <v>21963.739779495892</v>
      </c>
      <c r="CT54" s="8">
        <f t="shared" si="367"/>
        <v>22383.09461820556</v>
      </c>
      <c r="CU54" s="8">
        <f t="shared" si="367"/>
        <v>25202.628360270584</v>
      </c>
      <c r="CV54" s="8">
        <f t="shared" si="367"/>
        <v>29259.079973173808</v>
      </c>
      <c r="CW54" s="8">
        <f t="shared" si="367"/>
        <v>23686.499328012509</v>
      </c>
      <c r="CX54" s="8">
        <f t="shared" si="367"/>
        <v>13242.41330650714</v>
      </c>
      <c r="CY54" s="8">
        <f t="shared" si="367"/>
        <v>20396.17674736735</v>
      </c>
      <c r="CZ54" s="8">
        <f t="shared" si="367"/>
        <v>28709.079973173804</v>
      </c>
      <c r="DA54" s="8">
        <f t="shared" si="367"/>
        <v>18783.273521560892</v>
      </c>
      <c r="DB54" s="8">
        <f t="shared" si="367"/>
        <v>36847.789650593142</v>
      </c>
      <c r="DC54" s="8">
        <f t="shared" si="367"/>
        <v>24875.746639840454</v>
      </c>
      <c r="DD54" s="8">
        <f t="shared" si="367"/>
        <v>31751.015457044767</v>
      </c>
      <c r="DE54" s="8">
        <f t="shared" si="367"/>
        <v>32909.079973173801</v>
      </c>
      <c r="DF54" s="8">
        <f t="shared" si="367"/>
        <v>28460.692876399607</v>
      </c>
      <c r="DG54" s="8">
        <f t="shared" si="367"/>
        <v>31160.968550792932</v>
      </c>
      <c r="DH54" s="8">
        <f t="shared" si="367"/>
        <v>28955.442164221287</v>
      </c>
      <c r="DI54" s="8">
        <f t="shared" si="367"/>
        <v>28015.612923361197</v>
      </c>
      <c r="DJ54" s="8">
        <f t="shared" si="367"/>
        <v>19507.58796890029</v>
      </c>
      <c r="DK54" s="8">
        <f t="shared" si="367"/>
        <v>21426.372619530488</v>
      </c>
      <c r="DL54" s="8">
        <f t="shared" si="367"/>
        <v>20985.124053764146</v>
      </c>
      <c r="DM54" s="8">
        <f t="shared" si="367"/>
        <v>18202.462820142755</v>
      </c>
      <c r="DN54" s="8">
        <f t="shared" si="367"/>
        <v>22527.094259223184</v>
      </c>
      <c r="DO54" s="8">
        <f t="shared" si="367"/>
        <v>23471.730233477148</v>
      </c>
      <c r="DP54" s="8">
        <f t="shared" si="367"/>
        <v>28013.946853718964</v>
      </c>
      <c r="DQ54" s="8">
        <f t="shared" si="367"/>
        <v>32693.376110334957</v>
      </c>
      <c r="DR54" s="8">
        <f t="shared" si="367"/>
        <v>30782.046290190607</v>
      </c>
      <c r="DS54" s="8">
        <f t="shared" si="367"/>
        <v>31973.017189054572</v>
      </c>
      <c r="DT54" s="8">
        <f t="shared" si="367"/>
        <v>29494.407732240186</v>
      </c>
      <c r="DU54" s="8">
        <f t="shared" si="367"/>
        <v>28586.007093998138</v>
      </c>
      <c r="DV54" s="8">
        <f t="shared" si="367"/>
        <v>20086.088460965537</v>
      </c>
      <c r="DW54" s="8">
        <f t="shared" si="367"/>
        <v>22725.513565579127</v>
      </c>
      <c r="DX54" s="8">
        <f t="shared" si="367"/>
        <v>22061.944854311601</v>
      </c>
      <c r="DY54" s="8">
        <f t="shared" si="367"/>
        <v>19288.589028207247</v>
      </c>
      <c r="DZ54" s="8">
        <f t="shared" si="367"/>
        <v>23359.321369623667</v>
      </c>
      <c r="EA54" s="8">
        <f t="shared" si="367"/>
        <v>24252.340502123247</v>
      </c>
      <c r="EB54" s="8">
        <f t="shared" si="367"/>
        <v>29098.907454976241</v>
      </c>
      <c r="EC54" s="8">
        <f t="shared" ref="EC54:GE54" si="368">EC55+EC56</f>
        <v>33566.95267067229</v>
      </c>
      <c r="ED54" s="8">
        <f t="shared" si="368"/>
        <v>31768.703670798393</v>
      </c>
      <c r="EE54" s="8">
        <f t="shared" si="368"/>
        <v>32263.339769699734</v>
      </c>
      <c r="EF54" s="8">
        <f t="shared" si="368"/>
        <v>29494.407732240186</v>
      </c>
      <c r="EG54" s="8">
        <f t="shared" si="368"/>
        <v>28586.007093998138</v>
      </c>
      <c r="EH54" s="8">
        <f t="shared" si="368"/>
        <v>19752.755127632205</v>
      </c>
      <c r="EI54" s="8">
        <f t="shared" si="368"/>
        <v>21725.513565579127</v>
      </c>
      <c r="EJ54" s="8">
        <f t="shared" si="368"/>
        <v>21195.278187644933</v>
      </c>
      <c r="EK54" s="8">
        <f t="shared" si="368"/>
        <v>18287.897872011381</v>
      </c>
      <c r="EL54" s="8">
        <f t="shared" si="368"/>
        <v>23363.597425438609</v>
      </c>
      <c r="EM54" s="8">
        <f t="shared" si="368"/>
        <v>24724.45037200228</v>
      </c>
      <c r="EN54" s="8">
        <f t="shared" si="368"/>
        <v>30805.104533272177</v>
      </c>
      <c r="EO54" s="8">
        <f t="shared" si="368"/>
        <v>35186.704620681427</v>
      </c>
      <c r="EP54" s="8">
        <f t="shared" si="368"/>
        <v>32524.682438300042</v>
      </c>
      <c r="EQ54" s="8">
        <f t="shared" si="368"/>
        <v>31278.388551162814</v>
      </c>
      <c r="ER54" s="8">
        <f t="shared" si="368"/>
        <v>28713.057976018739</v>
      </c>
      <c r="ES54" s="8">
        <f t="shared" si="368"/>
        <v>27790.87008026375</v>
      </c>
      <c r="ET54" s="8">
        <f t="shared" si="368"/>
        <v>18932.364029044053</v>
      </c>
      <c r="EU54" s="8">
        <f t="shared" si="368"/>
        <v>20568.761768119817</v>
      </c>
      <c r="EV54" s="8">
        <f t="shared" si="368"/>
        <v>20014.647663858519</v>
      </c>
      <c r="EW54" s="8">
        <f t="shared" si="368"/>
        <v>21252.239429574831</v>
      </c>
      <c r="EX54" s="8">
        <f t="shared" si="368"/>
        <v>22324.539581092104</v>
      </c>
      <c r="EY54" s="8">
        <f t="shared" si="368"/>
        <v>24017.847586541022</v>
      </c>
      <c r="EZ54" s="8">
        <f t="shared" si="368"/>
        <v>28429.462382007532</v>
      </c>
      <c r="FA54" s="8">
        <f t="shared" si="368"/>
        <v>31231.042122404146</v>
      </c>
      <c r="FB54" s="8">
        <f t="shared" si="368"/>
        <v>30311.560961974796</v>
      </c>
      <c r="FC54" s="8">
        <f t="shared" si="368"/>
        <v>31373.405025071548</v>
      </c>
      <c r="FD54" s="8">
        <f t="shared" si="368"/>
        <v>29462.43451432548</v>
      </c>
      <c r="FE54" s="8">
        <f t="shared" si="368"/>
        <v>28866.888019052127</v>
      </c>
      <c r="FF54" s="8">
        <f t="shared" si="368"/>
        <v>19082.470617378396</v>
      </c>
      <c r="FG54" s="8">
        <f t="shared" si="368"/>
        <v>21619.144782652413</v>
      </c>
      <c r="FH54" s="8">
        <f t="shared" si="368"/>
        <v>23162.914639902265</v>
      </c>
      <c r="FI54" s="8">
        <f t="shared" si="368"/>
        <v>20393.507189966578</v>
      </c>
      <c r="FJ54" s="8">
        <f t="shared" si="368"/>
        <v>25482.228236563107</v>
      </c>
      <c r="FK54" s="8">
        <f t="shared" si="368"/>
        <v>27106.906426854111</v>
      </c>
      <c r="FL54" s="8">
        <f t="shared" si="368"/>
        <v>33117.063383334411</v>
      </c>
      <c r="FM54" s="8">
        <f t="shared" si="368"/>
        <v>37501.716268340948</v>
      </c>
      <c r="FN54" s="8">
        <f t="shared" si="368"/>
        <v>42431.304300513228</v>
      </c>
      <c r="FO54" s="8">
        <f t="shared" si="368"/>
        <v>38793.619619026249</v>
      </c>
      <c r="FP54" s="8">
        <f t="shared" si="368"/>
        <v>36680.974188932676</v>
      </c>
      <c r="FQ54" s="8">
        <f t="shared" si="368"/>
        <v>31901.903016198787</v>
      </c>
      <c r="FR54" s="8">
        <f t="shared" si="368"/>
        <v>24326.99695864788</v>
      </c>
      <c r="FS54" s="8">
        <f t="shared" si="368"/>
        <v>21254.957153308711</v>
      </c>
      <c r="FT54" s="8">
        <f t="shared" si="368"/>
        <v>20706.464560322234</v>
      </c>
      <c r="FU54" s="8">
        <f t="shared" si="368"/>
        <v>20015.970540352868</v>
      </c>
      <c r="FV54" s="8">
        <f t="shared" si="368"/>
        <v>21773.532385794577</v>
      </c>
      <c r="FW54" s="8">
        <f t="shared" si="368"/>
        <v>22978.196585193586</v>
      </c>
      <c r="FX54" s="269">
        <f t="shared" si="368"/>
        <v>30782.576364679579</v>
      </c>
      <c r="FY54" s="294">
        <f t="shared" si="368"/>
        <v>35585.82539691776</v>
      </c>
      <c r="FZ54" s="294">
        <f t="shared" si="368"/>
        <v>33727.672751866194</v>
      </c>
      <c r="GA54" s="294">
        <f t="shared" si="368"/>
        <v>33907.391232109469</v>
      </c>
      <c r="GB54" s="294">
        <f t="shared" si="368"/>
        <v>33404.517043495362</v>
      </c>
      <c r="GC54" s="294">
        <f t="shared" si="368"/>
        <v>31882.255141296926</v>
      </c>
      <c r="GD54" s="294">
        <f t="shared" si="368"/>
        <v>21609.031690584507</v>
      </c>
      <c r="GE54" s="294">
        <f t="shared" si="368"/>
        <v>20136.723285699743</v>
      </c>
      <c r="GF54" s="294">
        <f t="shared" ref="GF54:GG54" si="369">GF55+GF56</f>
        <v>19591.753190454299</v>
      </c>
      <c r="GG54" s="294">
        <f t="shared" si="369"/>
        <v>16916.662507234658</v>
      </c>
      <c r="GH54" s="294">
        <f t="shared" ref="GH54:GI54" si="370">GH55+GH56</f>
        <v>21649.916839016034</v>
      </c>
      <c r="GI54" s="294">
        <f t="shared" si="370"/>
        <v>22960.723176735944</v>
      </c>
      <c r="GJ54" s="294">
        <f t="shared" ref="GJ54:GK54" si="371">GJ55+GJ56</f>
        <v>28409.917956070331</v>
      </c>
      <c r="GK54" s="294">
        <f t="shared" si="371"/>
        <v>32775.14697799665</v>
      </c>
    </row>
    <row r="55" spans="1:193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38782.660714916659</v>
      </c>
      <c r="FP55" s="2">
        <v>36670.015284823086</v>
      </c>
      <c r="FQ55" s="2">
        <v>31890.944112089197</v>
      </c>
      <c r="FR55" s="2">
        <v>24316.03805453829</v>
      </c>
      <c r="FS55" s="2">
        <v>21243.998249199121</v>
      </c>
      <c r="FT55" s="2">
        <v>20695.505656212645</v>
      </c>
      <c r="FU55" s="2">
        <v>20005.011636243278</v>
      </c>
      <c r="FV55" s="2">
        <v>21762.573481684987</v>
      </c>
      <c r="FW55" s="2">
        <v>22967.237681083996</v>
      </c>
      <c r="FX55" s="299">
        <v>30771.617460569989</v>
      </c>
      <c r="FY55" s="295">
        <v>35574.866492808171</v>
      </c>
      <c r="FZ55" s="295">
        <v>33716.713847756604</v>
      </c>
      <c r="GA55" s="295">
        <v>33896.432327999879</v>
      </c>
      <c r="GB55" s="295">
        <v>33393.558139385772</v>
      </c>
      <c r="GC55" s="295">
        <v>31871.296237187336</v>
      </c>
      <c r="GD55" s="295">
        <v>21598.072786474917</v>
      </c>
      <c r="GE55" s="295">
        <v>20125.764381590154</v>
      </c>
      <c r="GF55" s="295">
        <v>19580.79428634471</v>
      </c>
      <c r="GG55" s="295">
        <v>16905.703603125068</v>
      </c>
      <c r="GH55" s="295">
        <v>21638.957934906444</v>
      </c>
      <c r="GI55" s="295">
        <v>22949.764272626355</v>
      </c>
      <c r="GJ55" s="295">
        <v>28398.959051960741</v>
      </c>
      <c r="GK55" s="295">
        <v>32764.188073887064</v>
      </c>
    </row>
    <row r="56" spans="1:193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99">
        <v>10.95890410958904</v>
      </c>
      <c r="FY56" s="295">
        <v>10.95890410958904</v>
      </c>
      <c r="FZ56" s="295">
        <v>10.95890410958904</v>
      </c>
      <c r="GA56" s="295">
        <v>10.95890410958904</v>
      </c>
      <c r="GB56" s="295">
        <v>10.95890410958904</v>
      </c>
      <c r="GC56" s="295">
        <v>10.95890410958904</v>
      </c>
      <c r="GD56" s="295">
        <v>10.95890410958904</v>
      </c>
      <c r="GE56" s="295">
        <v>10.95890410958904</v>
      </c>
      <c r="GF56" s="295">
        <v>10.95890410958904</v>
      </c>
      <c r="GG56" s="295">
        <v>10.95890410958904</v>
      </c>
      <c r="GH56" s="295">
        <v>10.95890410958904</v>
      </c>
      <c r="GI56" s="295">
        <v>10.95890410958904</v>
      </c>
      <c r="GJ56" s="295">
        <v>10.95890410958904</v>
      </c>
      <c r="GK56" s="295">
        <v>10.95890410958904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8">
        <v>1781</v>
      </c>
      <c r="FX58" s="269">
        <v>1786.284940857586</v>
      </c>
      <c r="FY58" s="294">
        <v>1677.6019287848794</v>
      </c>
      <c r="FZ58" s="294">
        <v>1656.6268816396803</v>
      </c>
      <c r="GA58" s="294">
        <v>1310.3199570093129</v>
      </c>
      <c r="GB58" s="294">
        <v>1104.1224780121397</v>
      </c>
      <c r="GC58" s="294">
        <v>1106.981649550494</v>
      </c>
      <c r="GD58" s="294">
        <v>1365.3505636614707</v>
      </c>
      <c r="GE58" s="294">
        <v>1611.5309281174038</v>
      </c>
      <c r="GF58" s="294">
        <v>1739.7709323111221</v>
      </c>
      <c r="GG58" s="294">
        <v>1883.4349785586301</v>
      </c>
      <c r="GH58" s="294">
        <v>2154.6203225200438</v>
      </c>
      <c r="GI58" s="294">
        <v>2387.9068066505761</v>
      </c>
      <c r="GJ58" s="294">
        <v>2614.1095732294812</v>
      </c>
      <c r="GK58" s="294">
        <v>2840.3278553978407</v>
      </c>
    </row>
    <row r="59" spans="1:193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31.577357617828508</v>
      </c>
      <c r="FP59" s="18">
        <v>29.170435727490538</v>
      </c>
      <c r="FQ59" s="18">
        <v>34.13589463446867</v>
      </c>
      <c r="FR59" s="18">
        <v>44.395122087441884</v>
      </c>
      <c r="FS59" s="18">
        <v>59.844863051252524</v>
      </c>
      <c r="FT59" s="18">
        <v>64.376030785781609</v>
      </c>
      <c r="FU59" s="18">
        <v>73.491315199251247</v>
      </c>
      <c r="FV59" s="18">
        <v>76.193424686678767</v>
      </c>
      <c r="FW59" s="18">
        <v>77.508258465663033</v>
      </c>
      <c r="FX59" s="300">
        <v>58.029091512534926</v>
      </c>
      <c r="FY59" s="296">
        <v>47.142420052737727</v>
      </c>
      <c r="FZ59" s="296">
        <v>49.117734681175627</v>
      </c>
      <c r="GA59" s="296">
        <v>38.644080520369613</v>
      </c>
      <c r="GB59" s="296">
        <v>33.05308909494137</v>
      </c>
      <c r="GC59" s="296">
        <v>34.720933153709893</v>
      </c>
      <c r="GD59" s="296">
        <v>63.184254769563864</v>
      </c>
      <c r="GE59" s="296">
        <v>80.029451924874266</v>
      </c>
      <c r="GF59" s="296">
        <v>88.801186672706336</v>
      </c>
      <c r="GG59" s="296">
        <v>111.33608522089695</v>
      </c>
      <c r="GH59" s="296">
        <v>99.520951444817143</v>
      </c>
      <c r="GI59" s="296">
        <v>103.99963399541481</v>
      </c>
      <c r="GJ59" s="296">
        <v>92.013978261803672</v>
      </c>
      <c r="GK59" s="296">
        <v>86.661025724908981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</row>
    <row r="61" spans="1:193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4"/>
      <c r="EU61" s="184"/>
      <c r="EV61" s="184"/>
      <c r="FS61" s="1"/>
      <c r="FU61" s="252"/>
    </row>
    <row r="62" spans="1:193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1"/>
      <c r="EN62" s="151"/>
      <c r="EO62" s="151"/>
      <c r="EP62" s="151"/>
      <c r="EQ62" s="168"/>
      <c r="ET62" s="184"/>
      <c r="EU62" s="184"/>
      <c r="EV62" s="184"/>
      <c r="FS62" s="1"/>
      <c r="FU62" s="252"/>
    </row>
    <row r="63" spans="1:193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2"/>
      <c r="EN63" s="152"/>
      <c r="EO63" s="152"/>
      <c r="EP63" s="152"/>
      <c r="EQ63" s="94"/>
      <c r="ET63" s="184"/>
      <c r="EU63" s="184"/>
      <c r="EV63" s="184"/>
      <c r="FS63" s="1"/>
      <c r="FU63" s="252"/>
    </row>
    <row r="64" spans="1:193" x14ac:dyDescent="0.2">
      <c r="DV64" s="22"/>
      <c r="DW64" s="22"/>
      <c r="DX64" s="22"/>
      <c r="DY64" s="22"/>
      <c r="DZ64" s="22"/>
      <c r="ET64" s="184"/>
      <c r="EU64" s="184"/>
      <c r="EV64" s="184"/>
      <c r="FS64" s="1"/>
      <c r="FU64" s="252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1"/>
      <c r="EN65" s="151"/>
      <c r="EO65" s="151"/>
      <c r="EP65" s="151"/>
      <c r="EQ65" s="168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8"/>
      <c r="FL65" s="8"/>
      <c r="FM65" s="8"/>
      <c r="FS65" s="1"/>
      <c r="FU65" s="252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2"/>
      <c r="EN66" s="152"/>
      <c r="EO66" s="152"/>
      <c r="EP66" s="152"/>
      <c r="EQ66" s="94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8"/>
      <c r="FL66" s="8"/>
      <c r="FM66" s="8"/>
      <c r="FS66" s="1"/>
      <c r="FU66" s="252"/>
    </row>
    <row r="67" spans="2:177" x14ac:dyDescent="0.2">
      <c r="ET67" s="184"/>
      <c r="EU67" s="184"/>
      <c r="EV67" s="184"/>
      <c r="FS67" s="1"/>
      <c r="FU67" s="252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1"/>
      <c r="EN68" s="151"/>
      <c r="EO68" s="151"/>
      <c r="EP68" s="151"/>
      <c r="EQ68" s="168"/>
      <c r="ET68" s="184"/>
      <c r="EU68" s="184"/>
      <c r="EV68" s="184"/>
      <c r="FU68" s="252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2"/>
      <c r="EN69" s="152"/>
      <c r="EO69" s="152"/>
      <c r="EP69" s="152"/>
      <c r="EQ69" s="94"/>
      <c r="ET69" s="184"/>
      <c r="EU69" s="184"/>
      <c r="EV69" s="184"/>
    </row>
    <row r="70" spans="2:177" x14ac:dyDescent="0.2">
      <c r="ET70" s="184"/>
      <c r="EU70" s="184"/>
      <c r="EV70" s="184"/>
    </row>
    <row r="71" spans="2:177" x14ac:dyDescent="0.2">
      <c r="ET71" s="184"/>
      <c r="EU71" s="184"/>
      <c r="EV71" s="184"/>
    </row>
    <row r="72" spans="2:177" x14ac:dyDescent="0.2">
      <c r="ET72" s="184"/>
      <c r="EU72" s="184"/>
      <c r="EV72" s="184"/>
    </row>
    <row r="73" spans="2:177" x14ac:dyDescent="0.2">
      <c r="ET73" s="184"/>
      <c r="EU73" s="184"/>
      <c r="EV73" s="184"/>
    </row>
    <row r="74" spans="2:177" x14ac:dyDescent="0.2">
      <c r="ET74" s="184"/>
      <c r="EU74" s="184"/>
      <c r="EV74" s="184"/>
    </row>
    <row r="75" spans="2:177" x14ac:dyDescent="0.2">
      <c r="ET75" s="184"/>
      <c r="EU75" s="184"/>
      <c r="EV75" s="184"/>
    </row>
    <row r="76" spans="2:177" x14ac:dyDescent="0.2">
      <c r="ET76" s="184"/>
      <c r="EU76" s="184"/>
      <c r="EV76" s="184"/>
    </row>
    <row r="77" spans="2:177" x14ac:dyDescent="0.2">
      <c r="ET77" s="184"/>
      <c r="EU77" s="184"/>
      <c r="EV77" s="184"/>
    </row>
    <row r="78" spans="2:177" x14ac:dyDescent="0.2">
      <c r="ET78" s="184"/>
      <c r="EU78" s="184"/>
      <c r="EV78" s="184"/>
    </row>
    <row r="79" spans="2:177" x14ac:dyDescent="0.2">
      <c r="ET79" s="184"/>
      <c r="EU79" s="184"/>
      <c r="EV79" s="184"/>
    </row>
    <row r="80" spans="2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L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FT1" sqref="FT1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5" width="10.7109375" style="231" customWidth="1"/>
    <col min="166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9.42578125" style="252" bestFit="1" customWidth="1"/>
    <col min="177" max="177" width="9" style="276" bestFit="1" customWidth="1"/>
    <col min="178" max="179" width="9.7109375" style="276" bestFit="1" customWidth="1"/>
    <col min="180" max="181" width="9.42578125" style="276" bestFit="1" customWidth="1"/>
    <col min="182" max="182" width="9.7109375" style="276" bestFit="1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6384" width="9.140625" style="1"/>
  </cols>
  <sheetData>
    <row r="1" spans="1:194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47"/>
      <c r="FK1" s="247"/>
      <c r="FS1" s="250" t="s">
        <v>16</v>
      </c>
    </row>
    <row r="2" spans="1:194" ht="63.75" x14ac:dyDescent="0.25">
      <c r="A2" s="108" t="s">
        <v>49</v>
      </c>
      <c r="B2" s="83"/>
      <c r="DG2" s="73" t="s">
        <v>66</v>
      </c>
      <c r="DH2" s="73" t="s">
        <v>66</v>
      </c>
      <c r="DI2" s="73" t="s">
        <v>66</v>
      </c>
      <c r="DJ2" s="73" t="s">
        <v>66</v>
      </c>
      <c r="DK2" s="73" t="s">
        <v>66</v>
      </c>
      <c r="DL2" s="73" t="s">
        <v>66</v>
      </c>
      <c r="DM2" s="73" t="s">
        <v>66</v>
      </c>
      <c r="DN2" s="73" t="s">
        <v>66</v>
      </c>
      <c r="DO2" s="73" t="s">
        <v>66</v>
      </c>
      <c r="DP2" s="85" t="s">
        <v>66</v>
      </c>
      <c r="DQ2" s="85" t="s">
        <v>66</v>
      </c>
      <c r="DR2" s="73" t="s">
        <v>66</v>
      </c>
      <c r="DS2" s="73" t="s">
        <v>66</v>
      </c>
      <c r="DT2" s="73" t="s">
        <v>66</v>
      </c>
      <c r="DU2" s="73" t="s">
        <v>66</v>
      </c>
      <c r="DV2" s="73" t="s">
        <v>66</v>
      </c>
      <c r="DW2" s="73" t="s">
        <v>66</v>
      </c>
      <c r="DX2" s="73" t="s">
        <v>66</v>
      </c>
      <c r="DY2" s="73" t="s">
        <v>66</v>
      </c>
      <c r="DZ2" s="73" t="s">
        <v>66</v>
      </c>
      <c r="EA2" s="73" t="s">
        <v>66</v>
      </c>
      <c r="EB2" s="73" t="s">
        <v>66</v>
      </c>
      <c r="EC2" s="73" t="s">
        <v>66</v>
      </c>
      <c r="ED2" s="73" t="s">
        <v>66</v>
      </c>
      <c r="EE2" s="73"/>
      <c r="EF2" s="73"/>
    </row>
    <row r="3" spans="1:194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253">
        <v>43784</v>
      </c>
      <c r="FZ3" s="277">
        <v>43814</v>
      </c>
      <c r="GA3" s="277">
        <v>43845</v>
      </c>
      <c r="GB3" s="277">
        <v>43876</v>
      </c>
      <c r="GC3" s="277">
        <v>43905</v>
      </c>
      <c r="GD3" s="277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</row>
    <row r="4" spans="1:194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1">
        <f t="shared" si="1"/>
        <v>82992.181789201059</v>
      </c>
      <c r="EA4" s="141">
        <f t="shared" si="1"/>
        <v>76955.035561237077</v>
      </c>
      <c r="EB4" s="141">
        <f t="shared" ref="EB4:FF4" si="2">EB9+EB14</f>
        <v>100570.28356741261</v>
      </c>
      <c r="EC4" s="141">
        <f t="shared" si="2"/>
        <v>99431.644498387803</v>
      </c>
      <c r="ED4" s="141">
        <f t="shared" si="2"/>
        <v>116012.46153045769</v>
      </c>
      <c r="EE4" s="141">
        <f t="shared" si="2"/>
        <v>116593.7646421931</v>
      </c>
      <c r="EF4" s="141">
        <f t="shared" si="2"/>
        <v>107256.45340936519</v>
      </c>
      <c r="EG4" s="141">
        <f t="shared" si="2"/>
        <v>108130.31151712532</v>
      </c>
      <c r="EH4" s="141">
        <f t="shared" si="2"/>
        <v>85632.427847661034</v>
      </c>
      <c r="EI4" s="141">
        <f t="shared" si="2"/>
        <v>82179.643523312116</v>
      </c>
      <c r="EJ4" s="141">
        <f t="shared" si="2"/>
        <v>88436.567719614643</v>
      </c>
      <c r="EK4" s="141">
        <f t="shared" si="2"/>
        <v>81997.652044494607</v>
      </c>
      <c r="EL4" s="141">
        <f t="shared" si="2"/>
        <v>80701.859208555892</v>
      </c>
      <c r="EM4" s="141">
        <f t="shared" si="2"/>
        <v>82188.368894570405</v>
      </c>
      <c r="EN4" s="141">
        <f t="shared" si="2"/>
        <v>96634.799696444868</v>
      </c>
      <c r="EO4" s="141">
        <f t="shared" si="2"/>
        <v>121464.97783172113</v>
      </c>
      <c r="EP4" s="141">
        <f t="shared" si="2"/>
        <v>116851.17120787704</v>
      </c>
      <c r="EQ4" s="141">
        <f t="shared" si="2"/>
        <v>105413.22097656896</v>
      </c>
      <c r="ER4" s="141">
        <f t="shared" si="2"/>
        <v>107963.54845800652</v>
      </c>
      <c r="ES4" s="141">
        <f t="shared" si="2"/>
        <v>109245.49617567865</v>
      </c>
      <c r="ET4" s="141">
        <f t="shared" si="2"/>
        <v>94729.902067774558</v>
      </c>
      <c r="EU4" s="141">
        <f t="shared" si="2"/>
        <v>95722.410150366806</v>
      </c>
      <c r="EV4" s="141">
        <f t="shared" si="2"/>
        <v>85923.821161684769</v>
      </c>
      <c r="EW4" s="141">
        <f t="shared" si="2"/>
        <v>80365.160187420624</v>
      </c>
      <c r="EX4" s="141">
        <f t="shared" si="2"/>
        <v>89770.569714237005</v>
      </c>
      <c r="EY4" s="141">
        <f t="shared" si="2"/>
        <v>103775.86485615041</v>
      </c>
      <c r="EZ4" s="141">
        <f t="shared" si="2"/>
        <v>100217.87398528718</v>
      </c>
      <c r="FA4" s="141">
        <f t="shared" si="2"/>
        <v>115324.3836311418</v>
      </c>
      <c r="FB4" s="141">
        <f t="shared" si="2"/>
        <v>115700.22873624036</v>
      </c>
      <c r="FC4" s="141">
        <f t="shared" si="2"/>
        <v>113656.61640508907</v>
      </c>
      <c r="FD4" s="141">
        <f t="shared" si="2"/>
        <v>91424.349408776878</v>
      </c>
      <c r="FE4" s="141">
        <f t="shared" si="2"/>
        <v>99738.254015453625</v>
      </c>
      <c r="FF4" s="141">
        <f t="shared" si="2"/>
        <v>92957.974731474358</v>
      </c>
      <c r="FG4" s="141">
        <f t="shared" ref="FG4:FH4" si="3">FG9+FG14</f>
        <v>86584.603139900311</v>
      </c>
      <c r="FH4" s="141">
        <f t="shared" si="3"/>
        <v>91809.95398934299</v>
      </c>
      <c r="FI4" s="141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90812.512028106838</v>
      </c>
      <c r="FP4" s="30">
        <f t="shared" si="7"/>
        <v>100832.22390592609</v>
      </c>
      <c r="FQ4" s="141">
        <f t="shared" ref="FQ4:FR4" si="8">FQ9+FQ14</f>
        <v>85868.364526138394</v>
      </c>
      <c r="FR4" s="30">
        <f t="shared" si="8"/>
        <v>81027.836331664992</v>
      </c>
      <c r="FS4" s="30">
        <f t="shared" ref="FS4:FT4" si="9">FS9+FS14</f>
        <v>72694.219136331114</v>
      </c>
      <c r="FT4" s="30">
        <f t="shared" si="9"/>
        <v>78078.031509336724</v>
      </c>
      <c r="FU4" s="30">
        <f t="shared" ref="FU4:FV4" si="10">FU9+FU14</f>
        <v>79903.983575260034</v>
      </c>
      <c r="FV4" s="30">
        <f t="shared" si="10"/>
        <v>84488.143851977438</v>
      </c>
      <c r="FW4" s="30">
        <f t="shared" ref="FW4:FX4" si="11">FW9+FW14</f>
        <v>82052.453349506104</v>
      </c>
      <c r="FX4" s="30">
        <f t="shared" si="11"/>
        <v>90326.579988466867</v>
      </c>
      <c r="FY4" s="254">
        <f t="shared" ref="FY4:GA4" si="12">FY9+FY14</f>
        <v>100464.11248615086</v>
      </c>
      <c r="FZ4" s="278">
        <f t="shared" ref="FZ4" si="13">FZ9+FZ14</f>
        <v>111288.41697525835</v>
      </c>
      <c r="GA4" s="278">
        <f t="shared" si="12"/>
        <v>111509.95814830769</v>
      </c>
      <c r="GB4" s="278">
        <f t="shared" ref="GB4" si="14">GB9+GB14</f>
        <v>97853.843743884034</v>
      </c>
      <c r="GC4" s="278">
        <f t="shared" ref="GC4:GE4" si="15">GC9+GC14</f>
        <v>94241.756678393882</v>
      </c>
      <c r="GD4" s="278">
        <f t="shared" ref="GD4" si="16">GD9+GD14</f>
        <v>84002.91156091119</v>
      </c>
      <c r="GE4" s="278">
        <f t="shared" si="15"/>
        <v>80563.375103206577</v>
      </c>
      <c r="GF4" s="278">
        <f t="shared" ref="GF4" si="17">GF9+GF14</f>
        <v>80773.791347574981</v>
      </c>
      <c r="GG4" s="278">
        <f t="shared" ref="GG4:GH4" si="18">GG9+GG14</f>
        <v>78205.245596700566</v>
      </c>
      <c r="GH4" s="278">
        <f t="shared" si="18"/>
        <v>84048.004937407997</v>
      </c>
      <c r="GI4" s="278">
        <f t="shared" ref="GI4:GK4" si="19">GI9+GI14</f>
        <v>87410.453970000584</v>
      </c>
      <c r="GJ4" s="278">
        <f t="shared" si="19"/>
        <v>97878.388432340173</v>
      </c>
      <c r="GK4" s="278">
        <f t="shared" si="19"/>
        <v>99810.60595171561</v>
      </c>
      <c r="GL4" s="278">
        <f t="shared" ref="GL4" si="20">GL9+GL14</f>
        <v>110310.29576428569</v>
      </c>
    </row>
    <row r="5" spans="1:194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1">P4-D4</f>
        <v>-4952.6425361813745</v>
      </c>
      <c r="Q5" s="30">
        <f t="shared" si="21"/>
        <v>3199.4311965375091</v>
      </c>
      <c r="R5" s="30">
        <f t="shared" si="21"/>
        <v>-6814.5472980861523</v>
      </c>
      <c r="S5" s="30">
        <f t="shared" si="21"/>
        <v>-5284.4397712044301</v>
      </c>
      <c r="T5" s="30">
        <f t="shared" si="21"/>
        <v>-13214.547298086152</v>
      </c>
      <c r="U5" s="30">
        <f t="shared" si="21"/>
        <v>-14477.988158301188</v>
      </c>
      <c r="V5" s="30">
        <f t="shared" si="21"/>
        <v>8941.3666804084933</v>
      </c>
      <c r="W5" s="30">
        <f t="shared" si="21"/>
        <v>-14147.880631419481</v>
      </c>
      <c r="X5" s="30">
        <f t="shared" si="21"/>
        <v>-10187.665577656051</v>
      </c>
      <c r="Y5" s="30">
        <f t="shared" si="21"/>
        <v>-12914.547298086123</v>
      </c>
      <c r="Z5" s="30">
        <f t="shared" si="21"/>
        <v>-8187.6655776560365</v>
      </c>
      <c r="AA5" s="30">
        <f t="shared" si="21"/>
        <v>14692.968489449922</v>
      </c>
      <c r="AB5" s="30">
        <f t="shared" si="21"/>
        <v>-5088.1375013334764</v>
      </c>
      <c r="AC5" s="30">
        <f t="shared" si="21"/>
        <v>-9984.4508653887606</v>
      </c>
      <c r="AD5" s="30">
        <f t="shared" si="21"/>
        <v>-7350.0422632382251</v>
      </c>
      <c r="AE5" s="30">
        <f t="shared" si="21"/>
        <v>2660.7104249338299</v>
      </c>
      <c r="AF5" s="30">
        <f t="shared" si="21"/>
        <v>7149.9577367617603</v>
      </c>
      <c r="AG5" s="30">
        <f t="shared" si="21"/>
        <v>13338.129779772527</v>
      </c>
      <c r="AH5" s="30">
        <f t="shared" si="21"/>
        <v>-10823.160542808138</v>
      </c>
      <c r="AI5" s="30">
        <f t="shared" si="21"/>
        <v>5949.9577367617458</v>
      </c>
      <c r="AJ5" s="30">
        <f t="shared" si="21"/>
        <v>8983.2910700951034</v>
      </c>
      <c r="AK5" s="30">
        <f t="shared" si="21"/>
        <v>3183.2910700950742</v>
      </c>
      <c r="AL5" s="30">
        <f t="shared" si="21"/>
        <v>-2887.6766718404106</v>
      </c>
      <c r="AM5" s="30">
        <f t="shared" si="21"/>
        <v>-1656.074773063985</v>
      </c>
      <c r="AN5" s="30">
        <f t="shared" si="21"/>
        <v>5542.3997224071791</v>
      </c>
      <c r="AO5" s="30">
        <f t="shared" si="21"/>
        <v>-3365.7521924188477</v>
      </c>
      <c r="AP5" s="30">
        <f t="shared" si="21"/>
        <v>-5762.5263859672559</v>
      </c>
      <c r="AQ5" s="30">
        <f t="shared" si="21"/>
        <v>-3849.623160160816</v>
      </c>
      <c r="AR5" s="30">
        <f t="shared" si="21"/>
        <v>-495.85971930056985</v>
      </c>
      <c r="AS5" s="30">
        <f t="shared" si="21"/>
        <v>-9010.9134827414528</v>
      </c>
      <c r="AT5" s="30">
        <f t="shared" si="21"/>
        <v>-6559.3005795156205</v>
      </c>
      <c r="AU5" s="30">
        <f t="shared" si="21"/>
        <v>3204.1402806994447</v>
      </c>
      <c r="AV5" s="30">
        <f t="shared" si="21"/>
        <v>-14946.397353709181</v>
      </c>
      <c r="AW5" s="30">
        <f t="shared" si="21"/>
        <v>-5262.5263859672123</v>
      </c>
      <c r="AX5" s="30">
        <f t="shared" si="21"/>
        <v>-13172.203805322046</v>
      </c>
      <c r="AY5" s="30">
        <f t="shared" si="21"/>
        <v>-16383.609643800897</v>
      </c>
      <c r="AZ5" s="30">
        <f t="shared" si="21"/>
        <v>-11024.480452636111</v>
      </c>
      <c r="BA5" s="30">
        <f t="shared" si="21"/>
        <v>1777.6806787797541</v>
      </c>
      <c r="BB5" s="30">
        <f t="shared" si="21"/>
        <v>-2481.4591061664396</v>
      </c>
      <c r="BC5" s="30">
        <f t="shared" si="21"/>
        <v>-14480.383837349218</v>
      </c>
      <c r="BD5" s="30">
        <f t="shared" si="21"/>
        <v>-10814.792439499783</v>
      </c>
      <c r="BE5" s="30">
        <f t="shared" si="21"/>
        <v>-12706.190288962163</v>
      </c>
      <c r="BF5" s="30">
        <f t="shared" si="21"/>
        <v>-8512.6419018653905</v>
      </c>
      <c r="BG5" s="30">
        <f t="shared" si="21"/>
        <v>-11781.459106166454</v>
      </c>
      <c r="BH5" s="30">
        <f t="shared" si="21"/>
        <v>1551.8742271668743</v>
      </c>
      <c r="BI5" s="30">
        <f t="shared" si="21"/>
        <v>-7814.7924394998263</v>
      </c>
      <c r="BJ5" s="30">
        <f t="shared" si="21"/>
        <v>6551.8742271668452</v>
      </c>
      <c r="BK5" s="30">
        <f t="shared" si="21"/>
        <v>-10673.714907157933</v>
      </c>
      <c r="BL5" s="30">
        <f t="shared" si="21"/>
        <v>-2046.9867965588783</v>
      </c>
      <c r="BM5" s="30">
        <f t="shared" si="21"/>
        <v>-125.32781038373651</v>
      </c>
      <c r="BN5" s="30">
        <f t="shared" si="21"/>
        <v>9176.8227272506483</v>
      </c>
      <c r="BO5" s="30">
        <f t="shared" si="21"/>
        <v>3326.285092842023</v>
      </c>
      <c r="BP5" s="30">
        <f t="shared" si="21"/>
        <v>176.82272725064831</v>
      </c>
      <c r="BQ5" s="30">
        <f t="shared" si="21"/>
        <v>5681.1238025194762</v>
      </c>
      <c r="BR5" s="30">
        <f t="shared" si="21"/>
        <v>423.05928639045305</v>
      </c>
      <c r="BS5" s="30">
        <f t="shared" si="21"/>
        <v>-556.51060608268017</v>
      </c>
      <c r="BT5" s="30">
        <f t="shared" si="21"/>
        <v>-5157.585874899858</v>
      </c>
      <c r="BU5" s="30">
        <f t="shared" si="21"/>
        <v>2210.1560605839913</v>
      </c>
      <c r="BV5" s="30">
        <f t="shared" si="21"/>
        <v>3971.4463831646426</v>
      </c>
      <c r="BW5" s="30">
        <f t="shared" si="21"/>
        <v>9207.9179073730629</v>
      </c>
      <c r="BX5" s="30">
        <f t="shared" si="21"/>
        <v>15690.636801382279</v>
      </c>
      <c r="BY5" s="30">
        <f t="shared" si="21"/>
        <v>8175.6598428569123</v>
      </c>
      <c r="BZ5" s="30">
        <f t="shared" si="21"/>
        <v>-5230.791770046344</v>
      </c>
      <c r="CA5" s="30">
        <f t="shared" si="21"/>
        <v>11240.175971889184</v>
      </c>
      <c r="CB5" s="30">
        <f t="shared" ref="CB5:ED5" si="22">CB4-BP4</f>
        <v>5835.874896620342</v>
      </c>
      <c r="CC5" s="30">
        <f t="shared" si="22"/>
        <v>12917.595326727875</v>
      </c>
      <c r="CD5" s="30">
        <f t="shared" si="22"/>
        <v>11853.079197695639</v>
      </c>
      <c r="CE5" s="30">
        <f t="shared" si="22"/>
        <v>6935.8748966203275</v>
      </c>
      <c r="CF5" s="30">
        <f t="shared" si="22"/>
        <v>6111.1437138246547</v>
      </c>
      <c r="CG5" s="30">
        <f t="shared" si="22"/>
        <v>9335.8748966203711</v>
      </c>
      <c r="CH5" s="30">
        <f t="shared" si="22"/>
        <v>595.01468156659394</v>
      </c>
      <c r="CI5" s="30">
        <f t="shared" si="22"/>
        <v>-5183.3153710213955</v>
      </c>
      <c r="CJ5" s="30">
        <f t="shared" si="22"/>
        <v>-28516.264679777145</v>
      </c>
      <c r="CK5" s="30">
        <f t="shared" si="22"/>
        <v>-21280.08956456976</v>
      </c>
      <c r="CL5" s="30">
        <f t="shared" si="22"/>
        <v>-14609.121822634261</v>
      </c>
      <c r="CM5" s="30">
        <f t="shared" si="22"/>
        <v>-14312.347629085896</v>
      </c>
      <c r="CN5" s="30">
        <f t="shared" si="22"/>
        <v>-6909.1218226342608</v>
      </c>
      <c r="CO5" s="30">
        <f t="shared" si="22"/>
        <v>-17118.799241989116</v>
      </c>
      <c r="CP5" s="30">
        <f t="shared" si="22"/>
        <v>-151.05730650525948</v>
      </c>
      <c r="CQ5" s="30">
        <f t="shared" si="22"/>
        <v>-12375.788489300932</v>
      </c>
      <c r="CR5" s="30">
        <f t="shared" si="22"/>
        <v>4526.362048333438</v>
      </c>
      <c r="CS5" s="30">
        <f t="shared" si="22"/>
        <v>-3875.7884893009614</v>
      </c>
      <c r="CT5" s="30">
        <f t="shared" si="22"/>
        <v>-12763.960532311699</v>
      </c>
      <c r="CU5" s="30">
        <f t="shared" si="22"/>
        <v>13356.413646397443</v>
      </c>
      <c r="CV5" s="30">
        <f t="shared" si="22"/>
        <v>-1697.7338190403534</v>
      </c>
      <c r="CW5" s="30">
        <f t="shared" si="22"/>
        <v>-6256.4895794090262</v>
      </c>
      <c r="CX5" s="30">
        <f t="shared" si="22"/>
        <v>2361.7899904834485</v>
      </c>
      <c r="CY5" s="30">
        <f t="shared" si="22"/>
        <v>-3224.2315148928756</v>
      </c>
      <c r="CZ5" s="30">
        <f t="shared" si="22"/>
        <v>-4938.2100095165515</v>
      </c>
      <c r="DA5" s="30">
        <f t="shared" si="22"/>
        <v>9066.0910657522836</v>
      </c>
      <c r="DB5" s="30">
        <f t="shared" si="22"/>
        <v>-2321.0057084412838</v>
      </c>
      <c r="DC5" s="30">
        <f t="shared" si="22"/>
        <v>295.12332381679153</v>
      </c>
      <c r="DD5" s="30">
        <f t="shared" si="22"/>
        <v>-7353.2637729573908</v>
      </c>
      <c r="DE5" s="30">
        <f t="shared" si="22"/>
        <v>-14338.210009516537</v>
      </c>
      <c r="DF5" s="30">
        <f t="shared" si="22"/>
        <v>6614.4781625264586</v>
      </c>
      <c r="DG5" s="30">
        <f t="shared" si="22"/>
        <v>-11796.339544735107</v>
      </c>
      <c r="DH5" s="30">
        <f t="shared" si="22"/>
        <v>10783.896272494792</v>
      </c>
      <c r="DI5" s="30">
        <f t="shared" si="22"/>
        <v>14779.662336145717</v>
      </c>
      <c r="DJ5" s="30">
        <f t="shared" si="22"/>
        <v>10269.596183264483</v>
      </c>
      <c r="DK5" s="30">
        <f t="shared" si="22"/>
        <v>9477.2070176676061</v>
      </c>
      <c r="DL5" s="30">
        <f t="shared" si="22"/>
        <v>9980.5586482699728</v>
      </c>
      <c r="DM5" s="30">
        <f t="shared" si="22"/>
        <v>1688.6406299098162</v>
      </c>
      <c r="DN5" s="30">
        <f t="shared" si="22"/>
        <v>1189.4790080663515</v>
      </c>
      <c r="DO5" s="30">
        <f t="shared" si="22"/>
        <v>9362.4030987064471</v>
      </c>
      <c r="DP5" s="30">
        <f t="shared" si="22"/>
        <v>4296.38979816137</v>
      </c>
      <c r="DQ5" s="30">
        <f t="shared" si="22"/>
        <v>10746.124255779665</v>
      </c>
      <c r="DR5" s="30">
        <f t="shared" si="22"/>
        <v>-3853.5423350404744</v>
      </c>
      <c r="DS5" s="30">
        <f t="shared" si="22"/>
        <v>3339.8518808722729</v>
      </c>
      <c r="DT5" s="30">
        <f t="shared" si="22"/>
        <v>1500.2088511545298</v>
      </c>
      <c r="DU5" s="30">
        <f t="shared" si="22"/>
        <v>-506.05473797956074</v>
      </c>
      <c r="DV5" s="30">
        <f t="shared" si="22"/>
        <v>5388.923444362139</v>
      </c>
      <c r="DW5" s="30">
        <f t="shared" si="22"/>
        <v>10136.055167330502</v>
      </c>
      <c r="DX5" s="30">
        <f t="shared" si="22"/>
        <v>6582.1008513102424</v>
      </c>
      <c r="DY5" s="30">
        <f t="shared" si="22"/>
        <v>9258.7591085288441</v>
      </c>
      <c r="DZ5" s="141">
        <f t="shared" si="22"/>
        <v>7849.2246686271537</v>
      </c>
      <c r="EA5" s="141">
        <f t="shared" si="22"/>
        <v>1418.7242424962024</v>
      </c>
      <c r="EB5" s="141">
        <f t="shared" si="22"/>
        <v>17642.996301904976</v>
      </c>
      <c r="EC5" s="141">
        <f t="shared" si="22"/>
        <v>13544.945355907039</v>
      </c>
      <c r="ED5" s="141">
        <f t="shared" si="22"/>
        <v>18751.235430409972</v>
      </c>
      <c r="EE5" s="141">
        <f>EE4-DS4</f>
        <v>13838.709677419349</v>
      </c>
      <c r="EF5" s="141">
        <f>EF4-DT4</f>
        <v>18881.773399014768</v>
      </c>
      <c r="EG5" s="141">
        <f>EG4-DU4</f>
        <v>21193.548387096773</v>
      </c>
      <c r="EH5" s="141">
        <f t="shared" ref="EH5:FM5" si="23">EH4-DV4</f>
        <v>2533.3333333333285</v>
      </c>
      <c r="EI5" s="141">
        <f t="shared" si="23"/>
        <v>-2129.0322580645152</v>
      </c>
      <c r="EJ5" s="141">
        <f t="shared" si="23"/>
        <v>8500</v>
      </c>
      <c r="EK5" s="141">
        <f t="shared" si="23"/>
        <v>2096.7741935483937</v>
      </c>
      <c r="EL5" s="141">
        <f t="shared" si="23"/>
        <v>-2290.3225806451665</v>
      </c>
      <c r="EM5" s="141">
        <f t="shared" si="23"/>
        <v>5233.3333333333285</v>
      </c>
      <c r="EN5" s="141">
        <f t="shared" si="23"/>
        <v>-3935.4838709677424</v>
      </c>
      <c r="EO5" s="141">
        <f t="shared" si="23"/>
        <v>22033.333333333328</v>
      </c>
      <c r="EP5" s="141">
        <f t="shared" si="23"/>
        <v>838.70967741934874</v>
      </c>
      <c r="EQ5" s="141">
        <f t="shared" si="23"/>
        <v>-11180.543665624136</v>
      </c>
      <c r="ER5" s="141">
        <f t="shared" si="23"/>
        <v>707.09504864133487</v>
      </c>
      <c r="ES5" s="141">
        <f t="shared" si="23"/>
        <v>1115.1846585533349</v>
      </c>
      <c r="ET5" s="141">
        <f t="shared" si="23"/>
        <v>9097.4742201135232</v>
      </c>
      <c r="EU5" s="141">
        <f t="shared" si="23"/>
        <v>13542.766627054691</v>
      </c>
      <c r="EV5" s="141">
        <f t="shared" si="23"/>
        <v>-2512.7465579298732</v>
      </c>
      <c r="EW5" s="141">
        <f t="shared" si="23"/>
        <v>-1632.4918570739828</v>
      </c>
      <c r="EX5" s="141">
        <f t="shared" si="23"/>
        <v>9068.7105056811124</v>
      </c>
      <c r="EY5" s="141">
        <f t="shared" si="23"/>
        <v>21587.495961580003</v>
      </c>
      <c r="EZ5" s="141">
        <f t="shared" si="23"/>
        <v>3583.0742888423119</v>
      </c>
      <c r="FA5" s="141">
        <f t="shared" si="23"/>
        <v>-6140.5942005793331</v>
      </c>
      <c r="FB5" s="141">
        <f t="shared" si="23"/>
        <v>-1150.9424716366775</v>
      </c>
      <c r="FC5" s="141">
        <f t="shared" si="23"/>
        <v>8243.3954285201035</v>
      </c>
      <c r="FD5" s="141">
        <f t="shared" si="23"/>
        <v>-16539.199049229646</v>
      </c>
      <c r="FE5" s="141">
        <f t="shared" si="23"/>
        <v>-9507.2421602250251</v>
      </c>
      <c r="FF5" s="141">
        <f t="shared" si="23"/>
        <v>-1771.9273363001994</v>
      </c>
      <c r="FG5" s="141">
        <f t="shared" si="23"/>
        <v>-9137.8070104664948</v>
      </c>
      <c r="FH5" s="141">
        <f t="shared" si="23"/>
        <v>5886.1328276582208</v>
      </c>
      <c r="FI5" s="141">
        <f t="shared" si="23"/>
        <v>1717.7840728943411</v>
      </c>
      <c r="FJ5" s="30">
        <f t="shared" si="23"/>
        <v>5127.8738273383497</v>
      </c>
      <c r="FK5" s="30">
        <f t="shared" si="23"/>
        <v>-8538.985718049109</v>
      </c>
      <c r="FL5" s="30">
        <f t="shared" si="23"/>
        <v>10822.744425613724</v>
      </c>
      <c r="FM5" s="30">
        <f t="shared" si="23"/>
        <v>-19164.139609474238</v>
      </c>
      <c r="FN5" s="30">
        <f t="shared" ref="FN5:GI5" si="24">FN4-FB4</f>
        <v>4357.6264090373588</v>
      </c>
      <c r="FO5" s="30">
        <f t="shared" ref="FO5" si="25">FO4-FC4</f>
        <v>-22844.104376982228</v>
      </c>
      <c r="FP5" s="30">
        <f t="shared" si="24"/>
        <v>9407.8744971492124</v>
      </c>
      <c r="FQ5" s="141">
        <f t="shared" si="24"/>
        <v>-13869.889489315232</v>
      </c>
      <c r="FR5" s="30">
        <f t="shared" si="24"/>
        <v>-11930.138399809366</v>
      </c>
      <c r="FS5" s="30">
        <f t="shared" si="24"/>
        <v>-13890.384003569197</v>
      </c>
      <c r="FT5" s="30">
        <f t="shared" si="24"/>
        <v>-13731.922480006266</v>
      </c>
      <c r="FU5" s="30">
        <f t="shared" si="24"/>
        <v>-2178.9606850549317</v>
      </c>
      <c r="FV5" s="30">
        <f t="shared" si="24"/>
        <v>-10410.299689597916</v>
      </c>
      <c r="FW5" s="30">
        <f t="shared" si="24"/>
        <v>-13184.425788595196</v>
      </c>
      <c r="FX5" s="30">
        <f t="shared" si="24"/>
        <v>-20714.038422434038</v>
      </c>
      <c r="FY5" s="254">
        <f t="shared" si="24"/>
        <v>4303.8684644832974</v>
      </c>
      <c r="FZ5" s="278">
        <f>FZ4-FN4</f>
        <v>-8769.4381700193626</v>
      </c>
      <c r="GA5" s="278">
        <f t="shared" si="24"/>
        <v>20697.446120200853</v>
      </c>
      <c r="GB5" s="278">
        <f t="shared" si="24"/>
        <v>-2978.3801620420563</v>
      </c>
      <c r="GC5" s="278">
        <f t="shared" si="24"/>
        <v>8373.3921522554883</v>
      </c>
      <c r="GD5" s="278">
        <f t="shared" si="24"/>
        <v>2975.0752292461984</v>
      </c>
      <c r="GE5" s="278">
        <f t="shared" si="24"/>
        <v>7869.1559668754635</v>
      </c>
      <c r="GF5" s="278">
        <f t="shared" si="24"/>
        <v>2695.7598382382566</v>
      </c>
      <c r="GG5" s="278">
        <f t="shared" si="24"/>
        <v>-1698.7379785594676</v>
      </c>
      <c r="GH5" s="278">
        <f t="shared" si="24"/>
        <v>-440.13891456944111</v>
      </c>
      <c r="GI5" s="278">
        <f t="shared" si="24"/>
        <v>5358.0006204944802</v>
      </c>
      <c r="GJ5" s="278">
        <f t="shared" ref="GJ5:GL5" si="26">GJ4-FX4</f>
        <v>7551.8084438733058</v>
      </c>
      <c r="GK5" s="278">
        <f t="shared" ref="GK5" si="27">GK4-FY4</f>
        <v>-653.50653443524789</v>
      </c>
      <c r="GL5" s="278">
        <f t="shared" si="26"/>
        <v>-978.12121097266208</v>
      </c>
    </row>
    <row r="6" spans="1:194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28">BL4-AVERAGE(D4,P4,AB4,AN4,AZ4)</f>
        <v>-10566.914832993119</v>
      </c>
      <c r="BM6" s="30">
        <f t="shared" si="28"/>
        <v>-4076.5286896592588</v>
      </c>
      <c r="BN6" s="30">
        <f t="shared" si="28"/>
        <v>-568.78675417538034</v>
      </c>
      <c r="BO6" s="30">
        <f t="shared" si="28"/>
        <v>-10560.399657401198</v>
      </c>
      <c r="BP6" s="30">
        <f t="shared" si="28"/>
        <v>-8555.4534208420519</v>
      </c>
      <c r="BQ6" s="30">
        <f t="shared" si="28"/>
        <v>-7450.7222380463572</v>
      </c>
      <c r="BR6" s="30">
        <f t="shared" si="28"/>
        <v>-12863.62546385279</v>
      </c>
      <c r="BS6" s="30">
        <f t="shared" si="28"/>
        <v>-8508.7867541753658</v>
      </c>
      <c r="BT6" s="30">
        <f t="shared" si="28"/>
        <v>-11328.141592885033</v>
      </c>
      <c r="BU6" s="30">
        <f t="shared" si="28"/>
        <v>-8508.7867541753949</v>
      </c>
      <c r="BV6" s="30">
        <f t="shared" si="28"/>
        <v>-1482.9803025625006</v>
      </c>
      <c r="BW6" s="30">
        <f t="shared" si="28"/>
        <v>-6885.0560159694287</v>
      </c>
      <c r="BX6" s="30">
        <f t="shared" si="28"/>
        <v>8637.6914812496834</v>
      </c>
      <c r="BY6" s="30">
        <f t="shared" si="28"/>
        <v>5798.8149517724814</v>
      </c>
      <c r="BZ6" s="30">
        <f t="shared" si="28"/>
        <v>-3153.2280589802249</v>
      </c>
      <c r="CA6" s="30">
        <f t="shared" si="28"/>
        <v>4205.2665646756941</v>
      </c>
      <c r="CB6" s="30">
        <f t="shared" si="28"/>
        <v>720.1052743531036</v>
      </c>
      <c r="CC6" s="30">
        <f t="shared" si="28"/>
        <v>8902.0407582240878</v>
      </c>
      <c r="CD6" s="30">
        <f t="shared" si="28"/>
        <v>2295.5891453208897</v>
      </c>
      <c r="CE6" s="30">
        <f t="shared" si="28"/>
        <v>1893.4386076864466</v>
      </c>
      <c r="CF6" s="30">
        <f t="shared" si="28"/>
        <v>-1265.7011772597616</v>
      </c>
      <c r="CG6" s="30">
        <f t="shared" si="28"/>
        <v>4946.7719410198042</v>
      </c>
      <c r="CH6" s="30">
        <f t="shared" si="28"/>
        <v>1856.8794679015118</v>
      </c>
      <c r="CI6" s="30">
        <f t="shared" si="28"/>
        <v>-11105.868801550852</v>
      </c>
      <c r="CJ6" s="30">
        <f t="shared" si="28"/>
        <v>-20493.259553179669</v>
      </c>
      <c r="CK6" s="30">
        <f t="shared" si="28"/>
        <v>-14776.836543486337</v>
      </c>
      <c r="CL6" s="30">
        <f t="shared" si="28"/>
        <v>-15432.750521980968</v>
      </c>
      <c r="CM6" s="30">
        <f t="shared" si="28"/>
        <v>-9886.5139628411853</v>
      </c>
      <c r="CN6" s="30">
        <f t="shared" si="28"/>
        <v>-6559.4171886476252</v>
      </c>
      <c r="CO6" s="30">
        <f t="shared" si="28"/>
        <v>-10260.707511228284</v>
      </c>
      <c r="CP6" s="30">
        <f t="shared" si="28"/>
        <v>4868.3247468362388</v>
      </c>
      <c r="CQ6" s="30">
        <f t="shared" si="28"/>
        <v>-11232.750521980968</v>
      </c>
      <c r="CR6" s="30">
        <f t="shared" si="28"/>
        <v>3952.1957145781635</v>
      </c>
      <c r="CS6" s="30">
        <f t="shared" si="28"/>
        <v>740.5828113523603</v>
      </c>
      <c r="CT6" s="30">
        <f t="shared" si="28"/>
        <v>-9918.7720273573068</v>
      </c>
      <c r="CU6" s="30">
        <f t="shared" si="28"/>
        <v>7188.3042023807939</v>
      </c>
      <c r="CV6" s="30">
        <f t="shared" si="28"/>
        <v>-18120.054291183478</v>
      </c>
      <c r="CW6" s="30">
        <f t="shared" si="28"/>
        <v>-18069.760313748237</v>
      </c>
      <c r="CX6" s="30">
        <f t="shared" si="28"/>
        <v>-9289.5452599847922</v>
      </c>
      <c r="CY6" s="30">
        <f t="shared" si="28"/>
        <v>-9495.5667653611163</v>
      </c>
      <c r="CZ6" s="30">
        <f t="shared" si="28"/>
        <v>-9056.2119266514637</v>
      </c>
      <c r="DA6" s="30">
        <f t="shared" si="28"/>
        <v>2852.820331413066</v>
      </c>
      <c r="DB6" s="30">
        <f t="shared" si="28"/>
        <v>3136.6912991549907</v>
      </c>
      <c r="DC6" s="30">
        <f t="shared" si="28"/>
        <v>-8022.8785933181207</v>
      </c>
      <c r="DD6" s="30">
        <f t="shared" si="28"/>
        <v>-1818.1474105224188</v>
      </c>
      <c r="DE6" s="30">
        <f t="shared" si="28"/>
        <v>-12516.211926651464</v>
      </c>
      <c r="DF6" s="30">
        <f t="shared" si="28"/>
        <v>-340.72805568372132</v>
      </c>
      <c r="DG6" s="30">
        <f t="shared" si="28"/>
        <v>-2672.7736687123543</v>
      </c>
      <c r="DH6" s="30">
        <f t="shared" si="28"/>
        <v>-1817.1922293626267</v>
      </c>
      <c r="DI6" s="30">
        <f t="shared" si="28"/>
        <v>251.61530894265161</v>
      </c>
      <c r="DJ6" s="30">
        <f t="shared" si="28"/>
        <v>3136.6029195022857</v>
      </c>
      <c r="DK6" s="30">
        <f t="shared" si="28"/>
        <v>3471.7406356258434</v>
      </c>
      <c r="DL6" s="30">
        <f t="shared" si="28"/>
        <v>4254.2320511744474</v>
      </c>
      <c r="DM6" s="30">
        <f t="shared" si="28"/>
        <v>4973.49682851322</v>
      </c>
      <c r="DN6" s="30">
        <f t="shared" si="28"/>
        <v>4067.8835937665135</v>
      </c>
      <c r="DO6" s="30">
        <f t="shared" si="28"/>
        <v>4836.0765016109217</v>
      </c>
      <c r="DP6" s="30">
        <f t="shared" si="28"/>
        <v>2542.5363193454104</v>
      </c>
      <c r="DQ6" s="30">
        <f t="shared" si="28"/>
        <v>1126.4643253508111</v>
      </c>
      <c r="DR6" s="30">
        <f t="shared" si="28"/>
        <v>-5188.0409751467523</v>
      </c>
      <c r="DS6" s="30">
        <f t="shared" si="28"/>
        <v>1684.8858659887046</v>
      </c>
      <c r="DT6" s="30">
        <f t="shared" si="28"/>
        <v>840.30706609175832</v>
      </c>
      <c r="DU6" s="30">
        <f t="shared" si="28"/>
        <v>686.87752603508125</v>
      </c>
      <c r="DV6" s="30">
        <f t="shared" si="28"/>
        <v>8131.8673022008152</v>
      </c>
      <c r="DW6" s="30">
        <f t="shared" si="28"/>
        <v>12306.378015272334</v>
      </c>
      <c r="DX6" s="30">
        <f t="shared" ref="DX6:ED6" si="29">DX4-AVERAGE(BP4,CB4,CN4,CZ4,DL4)</f>
        <v>10007.148014486651</v>
      </c>
      <c r="DY6" s="30">
        <f t="shared" si="29"/>
        <v>11785.325620457996</v>
      </c>
      <c r="DZ6" s="141">
        <f t="shared" si="29"/>
        <v>9718.3973669524858</v>
      </c>
      <c r="EA6" s="141">
        <f t="shared" si="29"/>
        <v>5522.5802993551188</v>
      </c>
      <c r="EB6" s="141">
        <f t="shared" si="29"/>
        <v>19700.923438757949</v>
      </c>
      <c r="EC6" s="141">
        <f t="shared" si="29"/>
        <v>13855.778338424541</v>
      </c>
      <c r="ED6" s="141">
        <f t="shared" si="29"/>
        <v>14650.507183282112</v>
      </c>
      <c r="EE6" s="141">
        <f>EE4-AVERAGE(BW4,CI4,CU4,DG4,DS4)</f>
        <v>13738.689839630795</v>
      </c>
      <c r="EF6" s="141">
        <f>EF4-AVERAGE(BX4,CJ4,CV4,DH4,DT4)</f>
        <v>20169.931779863691</v>
      </c>
      <c r="EG6" s="141">
        <f>EG4-AVERAGE(BY4,CK4,CW4,DI4,DU4)</f>
        <v>22897.88825372298</v>
      </c>
      <c r="EH6" s="141">
        <f t="shared" ref="EH6:FM6" si="30">EH4-AVERAGE(BZ4,CL4,CX4,DJ4,DV4)</f>
        <v>11029.121430448256</v>
      </c>
      <c r="EI6" s="141">
        <f t="shared" si="30"/>
        <v>7513.9739546261117</v>
      </c>
      <c r="EJ6" s="141">
        <f t="shared" si="30"/>
        <v>16396.907501676702</v>
      </c>
      <c r="EK6" s="141">
        <f t="shared" si="30"/>
        <v>10719.642436220456</v>
      </c>
      <c r="EL6" s="141">
        <f t="shared" si="30"/>
        <v>3744.1308144188079</v>
      </c>
      <c r="EM6" s="141">
        <f t="shared" si="30"/>
        <v>9628.6462182206888</v>
      </c>
      <c r="EN6" s="141">
        <f t="shared" si="30"/>
        <v>10720.713949936806</v>
      </c>
      <c r="EO6" s="141">
        <f t="shared" si="30"/>
        <v>32806.522469859949</v>
      </c>
      <c r="EP6" s="141">
        <f t="shared" si="30"/>
        <v>13620.571779271282</v>
      </c>
      <c r="EQ6" s="141">
        <f t="shared" si="30"/>
        <v>-152.91788377983903</v>
      </c>
      <c r="ER6" s="141">
        <f t="shared" si="30"/>
        <v>20686.650823735719</v>
      </c>
      <c r="ES6" s="141">
        <f t="shared" si="30"/>
        <v>22426.957544019489</v>
      </c>
      <c r="ET6" s="141">
        <f t="shared" si="30"/>
        <v>18937.691424799952</v>
      </c>
      <c r="EU6" s="141">
        <f t="shared" si="30"/>
        <v>21067.210425089841</v>
      </c>
      <c r="EV6" s="141">
        <f t="shared" si="30"/>
        <v>11241.095410260939</v>
      </c>
      <c r="EW6" s="141">
        <f t="shared" si="30"/>
        <v>8088.8574279964232</v>
      </c>
      <c r="EX6" s="141">
        <f t="shared" si="30"/>
        <v>11957.57770387955</v>
      </c>
      <c r="EY6" s="141">
        <f t="shared" si="30"/>
        <v>30429.383077990322</v>
      </c>
      <c r="EZ6" s="141">
        <f t="shared" si="30"/>
        <v>11268.388137884162</v>
      </c>
      <c r="FA6" s="141">
        <f t="shared" si="30"/>
        <v>21043.847380040112</v>
      </c>
      <c r="FB6" s="141">
        <f t="shared" si="30"/>
        <v>10552.245227033884</v>
      </c>
      <c r="FC6" s="141">
        <f t="shared" si="30"/>
        <v>6578.859145874274</v>
      </c>
      <c r="FD6" s="141">
        <f t="shared" si="30"/>
        <v>-1887.5961759469501</v>
      </c>
      <c r="FE6" s="141">
        <f t="shared" si="30"/>
        <v>6854.5451709130139</v>
      </c>
      <c r="FF6" s="141">
        <f t="shared" si="30"/>
        <v>11235.540654188371</v>
      </c>
      <c r="FG6" s="141">
        <f t="shared" si="30"/>
        <v>6368.8504068042675</v>
      </c>
      <c r="FH6" s="141">
        <f t="shared" si="30"/>
        <v>13604.88765149242</v>
      </c>
      <c r="FI6" s="141">
        <f t="shared" si="30"/>
        <v>5711.0868727577035</v>
      </c>
      <c r="FJ6" s="30">
        <f t="shared" si="30"/>
        <v>14386.234352560277</v>
      </c>
      <c r="FK6" s="30">
        <f t="shared" si="30"/>
        <v>14310.981367954664</v>
      </c>
      <c r="FL6" s="30">
        <f t="shared" si="30"/>
        <v>19244.390014501187</v>
      </c>
      <c r="FM6" s="30">
        <f t="shared" si="30"/>
        <v>-3289.4119764189672</v>
      </c>
      <c r="FN6" s="30">
        <f t="shared" ref="FN6:GI6" si="31">FN4-AVERAGE(DF4,DR4,ED4,EP4,FB4)</f>
        <v>10669.883943335502</v>
      </c>
      <c r="FO6" s="30">
        <f t="shared" ref="FO6:FZ6" si="32">FO4-AVERAGE(DG4,DS4,EE4,EQ4,FC4)</f>
        <v>-16754.259986398436</v>
      </c>
      <c r="FP6" s="30">
        <f t="shared" si="31"/>
        <v>4453.5234167871095</v>
      </c>
      <c r="FQ6" s="141">
        <f t="shared" si="31"/>
        <v>-12430.364015120475</v>
      </c>
      <c r="FR6" s="30">
        <f t="shared" si="31"/>
        <v>-5798.0777145756583</v>
      </c>
      <c r="FS6" s="30">
        <f t="shared" si="31"/>
        <v>-11899.371505469288</v>
      </c>
      <c r="FT6" s="30">
        <f t="shared" si="31"/>
        <v>-5814.2439823755703</v>
      </c>
      <c r="FU6" s="30">
        <f t="shared" si="31"/>
        <v>906.23295814127778</v>
      </c>
      <c r="FV6" s="30">
        <f t="shared" si="31"/>
        <v>-213.05842285120161</v>
      </c>
      <c r="FW6" s="30">
        <f t="shared" si="31"/>
        <v>-4686.038604253903</v>
      </c>
      <c r="FX6" s="30">
        <f t="shared" si="31"/>
        <v>-7951.592596643779</v>
      </c>
      <c r="FY6" s="254">
        <f t="shared" si="31"/>
        <v>-3189.4773389289476</v>
      </c>
      <c r="FZ6" s="278">
        <f t="shared" si="32"/>
        <v>-1888.1715687217511</v>
      </c>
      <c r="GA6" s="278">
        <f t="shared" si="31"/>
        <v>5663.7243449613597</v>
      </c>
      <c r="GB6" s="278">
        <f t="shared" si="31"/>
        <v>-1316.4072946009837</v>
      </c>
      <c r="GC6" s="278">
        <f t="shared" si="31"/>
        <v>-3742.0811944910238</v>
      </c>
      <c r="GD6" s="278">
        <f t="shared" si="31"/>
        <v>-3486.5355376693333</v>
      </c>
      <c r="GE6" s="278">
        <f t="shared" si="31"/>
        <v>-3734.535243050821</v>
      </c>
      <c r="GF6" s="278">
        <f t="shared" si="31"/>
        <v>-4063.1970723437698</v>
      </c>
      <c r="GG6" s="278">
        <f t="shared" si="31"/>
        <v>-2644.8779869867285</v>
      </c>
      <c r="GH6" s="278">
        <f t="shared" si="31"/>
        <v>-2522.2346837013465</v>
      </c>
      <c r="GI6" s="278">
        <f t="shared" si="31"/>
        <v>-631.26638991246</v>
      </c>
      <c r="GJ6" s="278">
        <f t="shared" ref="GJ6:GL6" si="33">GJ4-AVERAGE(EB4,EN4,EZ4,FL4,FX4)</f>
        <v>-1879.6426973623165</v>
      </c>
      <c r="GK6" s="278">
        <f t="shared" ref="GK6" si="34">GK4-AVERAGE(EC4,EO4,FA4,FM4,FY4)</f>
        <v>-6758.4665420982346</v>
      </c>
      <c r="GL6" s="278">
        <f t="shared" si="33"/>
        <v>-5671.7309547365439</v>
      </c>
    </row>
    <row r="7" spans="1:194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35">DG4-DG51</f>
        <v>0</v>
      </c>
      <c r="DH7" s="32">
        <f t="shared" si="35"/>
        <v>0</v>
      </c>
      <c r="DI7" s="32">
        <f t="shared" si="35"/>
        <v>0</v>
      </c>
      <c r="DJ7" s="32">
        <f t="shared" si="35"/>
        <v>0</v>
      </c>
      <c r="DK7" s="32">
        <f t="shared" si="35"/>
        <v>0</v>
      </c>
      <c r="DL7" s="32">
        <f t="shared" si="35"/>
        <v>0</v>
      </c>
      <c r="DM7" s="32">
        <f t="shared" si="35"/>
        <v>0</v>
      </c>
      <c r="DN7" s="32">
        <f t="shared" si="35"/>
        <v>0</v>
      </c>
      <c r="DO7" s="32">
        <f t="shared" si="35"/>
        <v>0</v>
      </c>
      <c r="DP7" s="32">
        <f t="shared" si="35"/>
        <v>0</v>
      </c>
      <c r="DQ7" s="32">
        <f t="shared" si="35"/>
        <v>0</v>
      </c>
      <c r="DR7" s="32">
        <f t="shared" si="35"/>
        <v>0</v>
      </c>
      <c r="DS7" s="32">
        <f t="shared" si="35"/>
        <v>0</v>
      </c>
      <c r="DT7" s="32">
        <f t="shared" si="35"/>
        <v>0</v>
      </c>
      <c r="DU7" s="32">
        <f t="shared" si="35"/>
        <v>0</v>
      </c>
      <c r="DV7" s="32">
        <f t="shared" si="35"/>
        <v>0</v>
      </c>
      <c r="DW7" s="32">
        <f t="shared" si="35"/>
        <v>0</v>
      </c>
      <c r="DX7" s="32">
        <f t="shared" si="35"/>
        <v>0</v>
      </c>
      <c r="DY7" s="32">
        <f t="shared" si="35"/>
        <v>0</v>
      </c>
      <c r="DZ7" s="142">
        <f t="shared" si="35"/>
        <v>0</v>
      </c>
      <c r="EA7" s="142">
        <f t="shared" si="35"/>
        <v>0</v>
      </c>
      <c r="EB7" s="142">
        <f t="shared" si="35"/>
        <v>0</v>
      </c>
      <c r="EC7" s="142">
        <f t="shared" si="35"/>
        <v>0</v>
      </c>
      <c r="ED7" s="142">
        <f t="shared" si="35"/>
        <v>0</v>
      </c>
      <c r="EE7" s="142">
        <f t="shared" si="35"/>
        <v>0</v>
      </c>
      <c r="EF7" s="142">
        <f t="shared" si="35"/>
        <v>0</v>
      </c>
      <c r="EG7" s="142">
        <f t="shared" si="35"/>
        <v>0</v>
      </c>
      <c r="EH7" s="142">
        <f t="shared" si="35"/>
        <v>0</v>
      </c>
      <c r="EI7" s="142">
        <f t="shared" si="35"/>
        <v>0</v>
      </c>
      <c r="EJ7" s="142">
        <f t="shared" si="35"/>
        <v>0</v>
      </c>
      <c r="EK7" s="142">
        <f t="shared" si="35"/>
        <v>0</v>
      </c>
      <c r="EL7" s="142">
        <f t="shared" si="35"/>
        <v>0</v>
      </c>
      <c r="EM7" s="142">
        <f t="shared" si="35"/>
        <v>0</v>
      </c>
      <c r="EN7" s="142">
        <f t="shared" si="35"/>
        <v>0</v>
      </c>
      <c r="EO7" s="142">
        <f t="shared" ref="EO7:FF7" si="36">EO4-EO51</f>
        <v>0</v>
      </c>
      <c r="EP7" s="142">
        <f t="shared" si="36"/>
        <v>0</v>
      </c>
      <c r="EQ7" s="142">
        <f t="shared" si="36"/>
        <v>0</v>
      </c>
      <c r="ER7" s="142">
        <f t="shared" si="36"/>
        <v>0</v>
      </c>
      <c r="ES7" s="142">
        <f t="shared" si="36"/>
        <v>0</v>
      </c>
      <c r="ET7" s="142">
        <f t="shared" si="36"/>
        <v>0</v>
      </c>
      <c r="EU7" s="142">
        <f t="shared" si="36"/>
        <v>0</v>
      </c>
      <c r="EV7" s="142">
        <f t="shared" si="36"/>
        <v>0</v>
      </c>
      <c r="EW7" s="142">
        <f t="shared" si="36"/>
        <v>0</v>
      </c>
      <c r="EX7" s="142">
        <f t="shared" si="36"/>
        <v>0</v>
      </c>
      <c r="EY7" s="142">
        <f t="shared" si="36"/>
        <v>0</v>
      </c>
      <c r="EZ7" s="142">
        <f t="shared" si="36"/>
        <v>0</v>
      </c>
      <c r="FA7" s="142">
        <f t="shared" si="36"/>
        <v>0</v>
      </c>
      <c r="FB7" s="142">
        <f t="shared" si="36"/>
        <v>0</v>
      </c>
      <c r="FC7" s="142">
        <f t="shared" si="36"/>
        <v>0</v>
      </c>
      <c r="FD7" s="142">
        <f t="shared" si="36"/>
        <v>0</v>
      </c>
      <c r="FE7" s="142">
        <f t="shared" si="36"/>
        <v>0</v>
      </c>
      <c r="FF7" s="142">
        <f t="shared" si="36"/>
        <v>0</v>
      </c>
      <c r="FG7" s="142">
        <f t="shared" ref="FG7:FH7" si="37">FG4-FG51</f>
        <v>0</v>
      </c>
      <c r="FH7" s="142">
        <f t="shared" si="37"/>
        <v>0</v>
      </c>
      <c r="FI7" s="142">
        <f t="shared" ref="FI7:FJ7" si="38">FI4-FI51</f>
        <v>0</v>
      </c>
      <c r="FJ7" s="32">
        <f t="shared" si="38"/>
        <v>0</v>
      </c>
      <c r="FK7" s="32">
        <f t="shared" ref="FK7" si="39">FK4-FK51</f>
        <v>0</v>
      </c>
      <c r="FL7" s="32">
        <f t="shared" ref="FL7:FP7" si="40">FL4-FL51</f>
        <v>0</v>
      </c>
      <c r="FM7" s="32">
        <f t="shared" si="40"/>
        <v>0</v>
      </c>
      <c r="FN7" s="32">
        <f t="shared" si="40"/>
        <v>0</v>
      </c>
      <c r="FO7" s="32">
        <f t="shared" si="40"/>
        <v>-8319.9603819150943</v>
      </c>
      <c r="FP7" s="32">
        <f t="shared" si="40"/>
        <v>-7462.3734102195594</v>
      </c>
      <c r="FQ7" s="142">
        <f t="shared" ref="FQ7:FR7" si="41">FQ4-FQ51</f>
        <v>-7137.0858527874807</v>
      </c>
      <c r="FR7" s="32">
        <f t="shared" si="41"/>
        <v>-6534.781219676981</v>
      </c>
      <c r="FS7" s="32">
        <f t="shared" ref="FS7:FT7" si="42">FS4-FS51</f>
        <v>-6291.0318501059664</v>
      </c>
      <c r="FT7" s="32">
        <f t="shared" si="42"/>
        <v>-6294.1059584296599</v>
      </c>
      <c r="FU7" s="32">
        <f t="shared" ref="FU7:FV7" si="43">FU4-FU51</f>
        <v>-6151.6957347402931</v>
      </c>
      <c r="FV7" s="32">
        <f t="shared" si="43"/>
        <v>-6631.6810774641344</v>
      </c>
      <c r="FW7" s="32">
        <f t="shared" ref="FW7:FX7" si="44">FW4-FW51</f>
        <v>-7023.8294676545047</v>
      </c>
      <c r="FX7" s="32">
        <f t="shared" si="44"/>
        <v>-17164.090612673448</v>
      </c>
      <c r="FY7" s="255">
        <f t="shared" ref="FY7:GB7" si="45">FY4-FY51</f>
        <v>-10042.265483856638</v>
      </c>
      <c r="FZ7" s="279">
        <f t="shared" si="45"/>
        <v>-10511.196884568111</v>
      </c>
      <c r="GA7" s="279">
        <f t="shared" si="45"/>
        <v>-10660.370138775092</v>
      </c>
      <c r="GB7" s="279">
        <f t="shared" si="45"/>
        <v>-9749.9583667421248</v>
      </c>
      <c r="GC7" s="279">
        <f t="shared" ref="GC7:GD7" si="46">GC4-GC51</f>
        <v>-9418.2639887483383</v>
      </c>
      <c r="GD7" s="279">
        <f t="shared" si="46"/>
        <v>-8773.1396295117593</v>
      </c>
      <c r="GE7" s="279">
        <f t="shared" ref="GE7:GK7" si="47">GE4-GE51</f>
        <v>-8518.1447919695493</v>
      </c>
      <c r="GF7" s="279">
        <f t="shared" si="47"/>
        <v>-8522.7897193004319</v>
      </c>
      <c r="GG7" s="279">
        <f t="shared" si="47"/>
        <v>-8368.9958971036831</v>
      </c>
      <c r="GH7" s="279">
        <f t="shared" si="47"/>
        <v>-8862.7649909396132</v>
      </c>
      <c r="GI7" s="279">
        <f t="shared" si="47"/>
        <v>-9253.8171885479678</v>
      </c>
      <c r="GJ7" s="279">
        <f t="shared" si="47"/>
        <v>-10103.564484185976</v>
      </c>
      <c r="GK7" s="279">
        <f t="shared" si="47"/>
        <v>-10185.769457984366</v>
      </c>
      <c r="GL7" s="279">
        <f t="shared" ref="GL7" si="48">GL4-GL51</f>
        <v>110310.29576428569</v>
      </c>
    </row>
    <row r="8" spans="1:194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21"/>
      <c r="FK8" s="21"/>
      <c r="FL8" s="21"/>
      <c r="FM8" s="21"/>
      <c r="FN8" s="21"/>
      <c r="FO8" s="21"/>
      <c r="FP8" s="21"/>
      <c r="FQ8" s="153"/>
      <c r="FR8" s="21"/>
      <c r="FS8" s="21"/>
      <c r="FT8" s="21"/>
      <c r="FU8" s="21"/>
      <c r="FV8" s="21"/>
      <c r="FW8" s="21"/>
      <c r="FX8" s="21"/>
      <c r="FY8" s="298"/>
      <c r="FZ8" s="280"/>
      <c r="GA8" s="280"/>
      <c r="GB8" s="280"/>
      <c r="GC8" s="280"/>
      <c r="GD8" s="280"/>
      <c r="GE8" s="280"/>
      <c r="GF8" s="280"/>
      <c r="GG8" s="280"/>
      <c r="GH8" s="280"/>
      <c r="GI8" s="280"/>
      <c r="GJ8" s="280"/>
      <c r="GK8" s="280"/>
      <c r="GL8" s="280"/>
    </row>
    <row r="9" spans="1:194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29">
        <v>71628.104286345551</v>
      </c>
      <c r="EA9" s="129">
        <v>73184.018264840182</v>
      </c>
      <c r="EB9" s="129">
        <v>68208.749447635884</v>
      </c>
      <c r="EC9" s="129">
        <v>65784.018264840182</v>
      </c>
      <c r="ED9" s="129">
        <v>60692.620415377816</v>
      </c>
      <c r="EE9" s="129">
        <v>78023.243482103397</v>
      </c>
      <c r="EF9" s="129">
        <v>71516.013226263574</v>
      </c>
      <c r="EG9" s="129">
        <v>78120.01767565179</v>
      </c>
      <c r="EH9" s="129">
        <v>80711.415525114164</v>
      </c>
      <c r="EI9" s="129">
        <v>78765.178965974366</v>
      </c>
      <c r="EJ9" s="129">
        <v>80144.748858447492</v>
      </c>
      <c r="EK9" s="129">
        <v>80087.759611135669</v>
      </c>
      <c r="EL9" s="129">
        <v>94216.791869200184</v>
      </c>
      <c r="EM9" s="157">
        <v>90211.415525114149</v>
      </c>
      <c r="EN9" s="157">
        <v>97636.146707909851</v>
      </c>
      <c r="EO9" s="157">
        <v>96178.082191780821</v>
      </c>
      <c r="EP9" s="176">
        <v>95668.404772425987</v>
      </c>
      <c r="EQ9" s="176">
        <v>102924.79010163499</v>
      </c>
      <c r="ER9" s="186">
        <v>93101.653282947562</v>
      </c>
      <c r="ES9" s="186">
        <v>98086.080424215645</v>
      </c>
      <c r="ET9" s="186">
        <v>90060.273972602736</v>
      </c>
      <c r="EU9" s="186">
        <v>86666.725585505963</v>
      </c>
      <c r="EV9" s="186">
        <v>98060.273972602736</v>
      </c>
      <c r="EW9" s="198">
        <v>89569.951391957584</v>
      </c>
      <c r="EX9" s="198">
        <v>78679.753262674873</v>
      </c>
      <c r="EY9" s="198">
        <v>78586.203577101507</v>
      </c>
      <c r="EZ9" s="198">
        <v>84344.192418427789</v>
      </c>
      <c r="FA9" s="211">
        <v>84534.874549288026</v>
      </c>
      <c r="FB9" s="211">
        <v>83767.9131162095</v>
      </c>
      <c r="FC9" s="221">
        <v>89099.603272724693</v>
      </c>
      <c r="FD9" s="221">
        <v>80953.14171873586</v>
      </c>
      <c r="FE9" s="233">
        <v>80461.536855987026</v>
      </c>
      <c r="FF9" s="233">
        <v>76018.54504413149</v>
      </c>
      <c r="FG9" s="233">
        <v>67076.043176666557</v>
      </c>
      <c r="FH9" s="233">
        <v>79490.349355803191</v>
      </c>
      <c r="FI9" s="233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113126.16606494506</v>
      </c>
      <c r="FP9" s="36">
        <v>97137.831589981477</v>
      </c>
      <c r="FQ9" s="233">
        <v>93627.344968068181</v>
      </c>
      <c r="FR9" s="36">
        <v>77407.037584030753</v>
      </c>
      <c r="FS9" s="36">
        <v>68063.759647221275</v>
      </c>
      <c r="FT9" s="36">
        <v>84713.262070041368</v>
      </c>
      <c r="FU9" s="36">
        <v>80896.068704616817</v>
      </c>
      <c r="FV9" s="36">
        <v>86544.923465958345</v>
      </c>
      <c r="FW9" s="36">
        <v>82549.193190077014</v>
      </c>
      <c r="FX9" s="36">
        <v>95181.520904835226</v>
      </c>
      <c r="FY9" s="257">
        <v>97721.395681768903</v>
      </c>
      <c r="FZ9" s="281">
        <v>97858.981738947157</v>
      </c>
      <c r="GA9" s="281">
        <v>105471.19548197158</v>
      </c>
      <c r="GB9" s="281">
        <v>89239.232386696371</v>
      </c>
      <c r="GC9" s="281">
        <v>87580.101726016015</v>
      </c>
      <c r="GD9" s="281">
        <v>84228.853652546255</v>
      </c>
      <c r="GE9" s="281">
        <v>72580.188905034476</v>
      </c>
      <c r="GF9" s="281">
        <v>86143.12612514467</v>
      </c>
      <c r="GG9" s="281">
        <v>84406.779487638269</v>
      </c>
      <c r="GH9" s="281">
        <v>83484.559611613877</v>
      </c>
      <c r="GI9" s="281">
        <v>85895.82794495589</v>
      </c>
      <c r="GJ9" s="281">
        <v>99261.753540371239</v>
      </c>
      <c r="GK9" s="281">
        <v>95612.271108731875</v>
      </c>
      <c r="GL9" s="281">
        <v>95896.325900985292</v>
      </c>
    </row>
    <row r="10" spans="1:194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49">P9-D9</f>
        <v>-6084.5953261635441</v>
      </c>
      <c r="Q10" s="36">
        <f t="shared" si="49"/>
        <v>106.64891346778313</v>
      </c>
      <c r="R10" s="36">
        <f t="shared" si="49"/>
        <v>-7741.7381833064137</v>
      </c>
      <c r="S10" s="36">
        <f t="shared" si="49"/>
        <v>-183.67366717738332</v>
      </c>
      <c r="T10" s="36">
        <f t="shared" si="49"/>
        <v>-4775.0715166397422</v>
      </c>
      <c r="U10" s="36">
        <f t="shared" si="49"/>
        <v>-1344.9639897580055</v>
      </c>
      <c r="V10" s="36">
        <f t="shared" si="49"/>
        <v>-4086.8994736289897</v>
      </c>
      <c r="W10" s="36">
        <f t="shared" si="49"/>
        <v>-13175.071516639757</v>
      </c>
      <c r="X10" s="36">
        <f t="shared" si="49"/>
        <v>-10151.415602661262</v>
      </c>
      <c r="Y10" s="36">
        <f t="shared" si="49"/>
        <v>-12875.071516639728</v>
      </c>
      <c r="Z10" s="36">
        <f t="shared" si="49"/>
        <v>-3667.544634919308</v>
      </c>
      <c r="AA10" s="36">
        <f t="shared" si="49"/>
        <v>-414.2949318093597</v>
      </c>
      <c r="AB10" s="36">
        <f t="shared" si="49"/>
        <v>-13007.612904159585</v>
      </c>
      <c r="AC10" s="36">
        <f t="shared" si="49"/>
        <v>-9220.7465447125724</v>
      </c>
      <c r="AD10" s="36">
        <f t="shared" si="49"/>
        <v>-5076.6605232071888</v>
      </c>
      <c r="AE10" s="36">
        <f t="shared" si="49"/>
        <v>101.83410044873017</v>
      </c>
      <c r="AF10" s="36">
        <f t="shared" si="49"/>
        <v>-2676.6605232072034</v>
      </c>
      <c r="AG10" s="36">
        <f t="shared" si="49"/>
        <v>295.3824875454884</v>
      </c>
      <c r="AH10" s="36">
        <f t="shared" si="49"/>
        <v>1198.6082939970947</v>
      </c>
      <c r="AI10" s="36">
        <f t="shared" si="49"/>
        <v>3123.3394767927966</v>
      </c>
      <c r="AJ10" s="36">
        <f t="shared" si="49"/>
        <v>8553.4470036745333</v>
      </c>
      <c r="AK10" s="36">
        <f t="shared" si="49"/>
        <v>1856.6728101261251</v>
      </c>
      <c r="AL10" s="36">
        <f t="shared" si="49"/>
        <v>-2220.7465447125869</v>
      </c>
      <c r="AM10" s="36">
        <f t="shared" si="49"/>
        <v>4550.0511683697114</v>
      </c>
      <c r="AN10" s="36">
        <f t="shared" si="49"/>
        <v>2486.7268397505977</v>
      </c>
      <c r="AO10" s="36">
        <f t="shared" si="49"/>
        <v>-2159.6262509851222</v>
      </c>
      <c r="AP10" s="36">
        <f t="shared" si="49"/>
        <v>-8053.1746380819241</v>
      </c>
      <c r="AQ10" s="36">
        <f t="shared" si="49"/>
        <v>-5869.3036703399848</v>
      </c>
      <c r="AR10" s="36">
        <f t="shared" si="49"/>
        <v>-4853.1746380819241</v>
      </c>
      <c r="AS10" s="36">
        <f t="shared" si="49"/>
        <v>-5901.5617348561063</v>
      </c>
      <c r="AT10" s="36">
        <f t="shared" si="49"/>
        <v>-3675.7552832431975</v>
      </c>
      <c r="AU10" s="36">
        <f t="shared" si="49"/>
        <v>-2719.8413047485665</v>
      </c>
      <c r="AV10" s="36">
        <f t="shared" si="49"/>
        <v>-6417.6907671141671</v>
      </c>
      <c r="AW10" s="36">
        <f t="shared" si="49"/>
        <v>1746.825361918105</v>
      </c>
      <c r="AX10" s="36">
        <f t="shared" si="49"/>
        <v>-14804.787541307713</v>
      </c>
      <c r="AY10" s="36">
        <f t="shared" si="49"/>
        <v>-16117.202414585365</v>
      </c>
      <c r="AZ10" s="36">
        <f t="shared" si="49"/>
        <v>-3919.0854592381365</v>
      </c>
      <c r="BA10" s="36">
        <f t="shared" si="49"/>
        <v>366.66855315655994</v>
      </c>
      <c r="BB10" s="36">
        <f t="shared" si="49"/>
        <v>527.95887573724031</v>
      </c>
      <c r="BC10" s="36">
        <f t="shared" si="49"/>
        <v>-12149.460479101472</v>
      </c>
      <c r="BD10" s="36">
        <f t="shared" si="49"/>
        <v>-10038.707790929431</v>
      </c>
      <c r="BE10" s="36">
        <f t="shared" si="49"/>
        <v>-14697.847575875683</v>
      </c>
      <c r="BF10" s="36">
        <f t="shared" si="49"/>
        <v>-12504.29918877891</v>
      </c>
      <c r="BG10" s="36">
        <f t="shared" si="49"/>
        <v>-5905.3744575961027</v>
      </c>
      <c r="BH10" s="36">
        <f t="shared" si="49"/>
        <v>-3310.750801682123</v>
      </c>
      <c r="BI10" s="36">
        <f t="shared" si="49"/>
        <v>-14705.374457596117</v>
      </c>
      <c r="BJ10" s="36">
        <f t="shared" si="49"/>
        <v>-6665.589511359547</v>
      </c>
      <c r="BK10" s="36">
        <f t="shared" si="49"/>
        <v>-1023.6188484074082</v>
      </c>
      <c r="BL10" s="36">
        <f t="shared" si="49"/>
        <v>3065.0908290119405</v>
      </c>
      <c r="BM10" s="36">
        <f t="shared" si="49"/>
        <v>-1378.4575580848177</v>
      </c>
      <c r="BN10" s="36">
        <f t="shared" si="49"/>
        <v>6615.0908290119405</v>
      </c>
      <c r="BO10" s="36">
        <f t="shared" si="49"/>
        <v>782.83276449580444</v>
      </c>
      <c r="BP10" s="36">
        <f t="shared" si="49"/>
        <v>1181.757495678612</v>
      </c>
      <c r="BQ10" s="36">
        <f t="shared" si="49"/>
        <v>5782.832764495819</v>
      </c>
      <c r="BR10" s="36">
        <f t="shared" si="49"/>
        <v>-2249.4253000203025</v>
      </c>
      <c r="BS10" s="36">
        <f t="shared" si="49"/>
        <v>-384.90917098805949</v>
      </c>
      <c r="BT10" s="36">
        <f t="shared" si="49"/>
        <v>-1604.2640096977266</v>
      </c>
      <c r="BU10" s="36">
        <f t="shared" si="49"/>
        <v>1881.7574956785975</v>
      </c>
      <c r="BV10" s="36">
        <f t="shared" si="49"/>
        <v>6266.7037322377437</v>
      </c>
      <c r="BW10" s="36">
        <f t="shared" si="49"/>
        <v>12501.534285363407</v>
      </c>
      <c r="BX10" s="36">
        <f t="shared" si="49"/>
        <v>10261.902948957868</v>
      </c>
      <c r="BY10" s="36">
        <f t="shared" si="49"/>
        <v>10437.018156331134</v>
      </c>
      <c r="BZ10" s="36">
        <f t="shared" si="49"/>
        <v>3238.0934251483413</v>
      </c>
      <c r="CA10" s="36">
        <f t="shared" si="49"/>
        <v>5856.3729950408306</v>
      </c>
      <c r="CB10" s="36">
        <f t="shared" ref="CB10:ED10" si="50">CB9-BP9</f>
        <v>9238.0934251483413</v>
      </c>
      <c r="CC10" s="36">
        <f t="shared" si="50"/>
        <v>12953.147188589195</v>
      </c>
      <c r="CD10" s="36">
        <f t="shared" si="50"/>
        <v>14469.27622084727</v>
      </c>
      <c r="CE10" s="36">
        <f t="shared" si="50"/>
        <v>7838.0934251483268</v>
      </c>
      <c r="CF10" s="36">
        <f t="shared" si="50"/>
        <v>4985.4052531053312</v>
      </c>
      <c r="CG10" s="36">
        <f t="shared" si="50"/>
        <v>7804.7600918150274</v>
      </c>
      <c r="CH10" s="36">
        <f t="shared" si="50"/>
        <v>9630.5665434279217</v>
      </c>
      <c r="CI10" s="36">
        <f t="shared" si="50"/>
        <v>-14849.735504430486</v>
      </c>
      <c r="CJ10" s="36">
        <f t="shared" si="50"/>
        <v>-16771.394490605599</v>
      </c>
      <c r="CK10" s="36">
        <f t="shared" si="50"/>
        <v>-18817.47743991435</v>
      </c>
      <c r="CL10" s="36">
        <f t="shared" si="50"/>
        <v>-14814.251633462743</v>
      </c>
      <c r="CM10" s="36">
        <f t="shared" si="50"/>
        <v>-5591.6709883014555</v>
      </c>
      <c r="CN10" s="36">
        <f t="shared" si="50"/>
        <v>-7514.2516334627289</v>
      </c>
      <c r="CO10" s="36">
        <f t="shared" si="50"/>
        <v>-9978.7677624949865</v>
      </c>
      <c r="CP10" s="36">
        <f t="shared" si="50"/>
        <v>-8011.0258270111226</v>
      </c>
      <c r="CQ10" s="36">
        <f t="shared" si="50"/>
        <v>-6747.5849667960574</v>
      </c>
      <c r="CR10" s="36">
        <f t="shared" si="50"/>
        <v>-430.3806657208188</v>
      </c>
      <c r="CS10" s="36">
        <f t="shared" si="50"/>
        <v>-780.918300129415</v>
      </c>
      <c r="CT10" s="36">
        <f t="shared" si="50"/>
        <v>-10398.122601204668</v>
      </c>
      <c r="CU10" s="36">
        <f t="shared" si="50"/>
        <v>-1626.7795093523164</v>
      </c>
      <c r="CV10" s="36">
        <f t="shared" si="50"/>
        <v>-14021.9407996749</v>
      </c>
      <c r="CW10" s="36">
        <f t="shared" si="50"/>
        <v>-4304.1988641910284</v>
      </c>
      <c r="CX10" s="36">
        <f t="shared" si="50"/>
        <v>-3705.2741330082354</v>
      </c>
      <c r="CY10" s="36">
        <f t="shared" si="50"/>
        <v>-5594.5214448361949</v>
      </c>
      <c r="CZ10" s="36">
        <f t="shared" si="50"/>
        <v>-5105.2741330082354</v>
      </c>
      <c r="DA10" s="36">
        <f t="shared" si="50"/>
        <v>-5336.4569287071645</v>
      </c>
      <c r="DB10" s="36">
        <f t="shared" si="50"/>
        <v>-3142.9085416103917</v>
      </c>
      <c r="DC10" s="36">
        <f t="shared" si="50"/>
        <v>-4305.2741330082354</v>
      </c>
      <c r="DD10" s="36">
        <f t="shared" si="50"/>
        <v>-7433.231122255529</v>
      </c>
      <c r="DE10" s="36">
        <f t="shared" si="50"/>
        <v>-12838.607466341564</v>
      </c>
      <c r="DF10" s="36">
        <f t="shared" si="50"/>
        <v>-6691.2956383845885</v>
      </c>
      <c r="DG10" s="36">
        <f t="shared" si="50"/>
        <v>6587.8038002651301</v>
      </c>
      <c r="DH10" s="36">
        <f t="shared" si="50"/>
        <v>14237.57338551859</v>
      </c>
      <c r="DI10" s="36">
        <f t="shared" si="50"/>
        <v>5458.7715422006149</v>
      </c>
      <c r="DJ10" s="36">
        <f t="shared" si="50"/>
        <v>3956.6210045662156</v>
      </c>
      <c r="DK10" s="36">
        <f t="shared" si="50"/>
        <v>6942.6425099425687</v>
      </c>
      <c r="DL10" s="36">
        <f t="shared" si="50"/>
        <v>4156.621004566201</v>
      </c>
      <c r="DM10" s="36">
        <f t="shared" si="50"/>
        <v>5587.8038002651447</v>
      </c>
      <c r="DN10" s="36">
        <f t="shared" si="50"/>
        <v>3942.6425099425396</v>
      </c>
      <c r="DO10" s="36">
        <f t="shared" si="50"/>
        <v>2856.6210045662156</v>
      </c>
      <c r="DP10" s="36">
        <f t="shared" si="50"/>
        <v>-896.06716747680912</v>
      </c>
      <c r="DQ10" s="36">
        <f t="shared" si="50"/>
        <v>4256.6210045662156</v>
      </c>
      <c r="DR10" s="36">
        <f t="shared" si="50"/>
        <v>9361.9973486522358</v>
      </c>
      <c r="DS10" s="36">
        <f t="shared" si="50"/>
        <v>-5133.4511710119259</v>
      </c>
      <c r="DT10" s="36">
        <f t="shared" si="50"/>
        <v>-7377.6908023483411</v>
      </c>
      <c r="DU10" s="36">
        <f t="shared" si="50"/>
        <v>-2552.8060097216076</v>
      </c>
      <c r="DV10" s="36">
        <f t="shared" si="50"/>
        <v>-153.88127853881451</v>
      </c>
      <c r="DW10" s="36">
        <f t="shared" si="50"/>
        <v>-7681.8382677861227</v>
      </c>
      <c r="DX10" s="36">
        <f t="shared" si="50"/>
        <v>-9820.5479452054715</v>
      </c>
      <c r="DY10" s="36">
        <f t="shared" si="50"/>
        <v>-7068.9350419796829</v>
      </c>
      <c r="DZ10" s="129">
        <f t="shared" si="50"/>
        <v>-8197.9673000441835</v>
      </c>
      <c r="EA10" s="129">
        <f t="shared" si="50"/>
        <v>-4953.8812785388145</v>
      </c>
      <c r="EB10" s="129">
        <f t="shared" si="50"/>
        <v>-6939.9027839151531</v>
      </c>
      <c r="EC10" s="129">
        <f t="shared" si="50"/>
        <v>-8153.8812785388145</v>
      </c>
      <c r="ED10" s="129">
        <f t="shared" si="50"/>
        <v>-19520.547945205479</v>
      </c>
      <c r="EE10" s="129">
        <f>EE9-DS9</f>
        <v>5298.3650022094516</v>
      </c>
      <c r="EF10" s="129">
        <f>EF9-DT9</f>
        <v>4172.47115189959</v>
      </c>
      <c r="EG10" s="129">
        <f>EG9-DU9</f>
        <v>6201.5908086610725</v>
      </c>
      <c r="EH10" s="129">
        <f t="shared" ref="EH10:FM10" si="51">EH9-DV9</f>
        <v>8394.0639269406529</v>
      </c>
      <c r="EI10" s="129">
        <f t="shared" si="51"/>
        <v>9330.6230667255732</v>
      </c>
      <c r="EJ10" s="129">
        <f t="shared" si="51"/>
        <v>11760.73059360731</v>
      </c>
      <c r="EK10" s="129">
        <f t="shared" si="51"/>
        <v>8653.2037118868902</v>
      </c>
      <c r="EL10" s="129">
        <f t="shared" si="51"/>
        <v>22588.687582854633</v>
      </c>
      <c r="EM10" s="157">
        <f t="shared" si="51"/>
        <v>17027.397260273967</v>
      </c>
      <c r="EN10" s="157">
        <f t="shared" si="51"/>
        <v>29427.397260273967</v>
      </c>
      <c r="EO10" s="157">
        <f t="shared" si="51"/>
        <v>30394.063926940638</v>
      </c>
      <c r="EP10" s="176">
        <f t="shared" si="51"/>
        <v>34975.784357048171</v>
      </c>
      <c r="EQ10" s="176">
        <f t="shared" si="51"/>
        <v>24901.546619531597</v>
      </c>
      <c r="ER10" s="186">
        <f t="shared" si="51"/>
        <v>21585.640056683987</v>
      </c>
      <c r="ES10" s="186">
        <f t="shared" si="51"/>
        <v>19966.062748563854</v>
      </c>
      <c r="ET10" s="186">
        <f t="shared" si="51"/>
        <v>9348.858447488572</v>
      </c>
      <c r="EU10" s="186">
        <f t="shared" si="51"/>
        <v>7901.5466195315967</v>
      </c>
      <c r="EV10" s="186">
        <f t="shared" si="51"/>
        <v>17915.525114155244</v>
      </c>
      <c r="EW10" s="198">
        <f t="shared" si="51"/>
        <v>9482.191780821915</v>
      </c>
      <c r="EX10" s="198">
        <f t="shared" si="51"/>
        <v>-15537.038606525311</v>
      </c>
      <c r="EY10" s="198">
        <f t="shared" si="51"/>
        <v>-11625.211948012642</v>
      </c>
      <c r="EZ10" s="198">
        <f t="shared" si="51"/>
        <v>-13291.954289482062</v>
      </c>
      <c r="FA10" s="211">
        <f t="shared" si="51"/>
        <v>-11643.207642492795</v>
      </c>
      <c r="FB10" s="211">
        <f t="shared" si="51"/>
        <v>-11900.491656216487</v>
      </c>
      <c r="FC10" s="221">
        <f t="shared" si="51"/>
        <v>-13825.1868289103</v>
      </c>
      <c r="FD10" s="221">
        <f t="shared" si="51"/>
        <v>-12148.511564211702</v>
      </c>
      <c r="FE10" s="233">
        <f t="shared" si="51"/>
        <v>-17624.543568228619</v>
      </c>
      <c r="FF10" s="233">
        <f t="shared" si="51"/>
        <v>-14041.728928471246</v>
      </c>
      <c r="FG10" s="233">
        <f t="shared" si="51"/>
        <v>-19590.682408839406</v>
      </c>
      <c r="FH10" s="233">
        <f t="shared" si="51"/>
        <v>-18569.924616799544</v>
      </c>
      <c r="FI10" s="233">
        <f t="shared" si="51"/>
        <v>-8266.0025378769933</v>
      </c>
      <c r="FJ10" s="36">
        <f t="shared" si="51"/>
        <v>-2234.4675209898269</v>
      </c>
      <c r="FK10" s="36">
        <f t="shared" si="51"/>
        <v>-26.940639269392705</v>
      </c>
      <c r="FL10" s="36">
        <f t="shared" si="51"/>
        <v>-5621.564295183387</v>
      </c>
      <c r="FM10" s="36">
        <f t="shared" si="51"/>
        <v>-10793.607305936064</v>
      </c>
      <c r="FN10" s="36">
        <f t="shared" ref="FN10:GI10" si="52">FN9-FB9</f>
        <v>-10073.177198409205</v>
      </c>
      <c r="FO10" s="36">
        <f t="shared" ref="FO10:FZ10" si="53">FO9-FC9</f>
        <v>24026.562792220371</v>
      </c>
      <c r="FP10" s="36">
        <f t="shared" si="52"/>
        <v>16184.689871245617</v>
      </c>
      <c r="FQ10" s="233">
        <f t="shared" si="52"/>
        <v>13165.808112081155</v>
      </c>
      <c r="FR10" s="36">
        <f t="shared" si="52"/>
        <v>1388.4925398992636</v>
      </c>
      <c r="FS10" s="36">
        <f t="shared" si="52"/>
        <v>987.7164705547184</v>
      </c>
      <c r="FT10" s="36">
        <f t="shared" si="52"/>
        <v>5222.9127142381767</v>
      </c>
      <c r="FU10" s="36">
        <f t="shared" si="52"/>
        <v>-407.88014946377371</v>
      </c>
      <c r="FV10" s="36">
        <f t="shared" si="52"/>
        <v>10099.6377242733</v>
      </c>
      <c r="FW10" s="36">
        <f t="shared" si="52"/>
        <v>3989.9302522448997</v>
      </c>
      <c r="FX10" s="36">
        <f t="shared" si="52"/>
        <v>16458.892781590825</v>
      </c>
      <c r="FY10" s="257">
        <f t="shared" si="52"/>
        <v>23980.128438416941</v>
      </c>
      <c r="FZ10" s="281">
        <f t="shared" si="53"/>
        <v>24164.245821146862</v>
      </c>
      <c r="GA10" s="281">
        <f t="shared" si="52"/>
        <v>-7654.9705829734885</v>
      </c>
      <c r="GB10" s="281">
        <f t="shared" si="52"/>
        <v>-7898.5992032851063</v>
      </c>
      <c r="GC10" s="281">
        <f t="shared" si="52"/>
        <v>-6047.2432420521654</v>
      </c>
      <c r="GD10" s="281">
        <f t="shared" si="52"/>
        <v>6821.8160685155017</v>
      </c>
      <c r="GE10" s="281">
        <f t="shared" si="52"/>
        <v>4516.4292578132008</v>
      </c>
      <c r="GF10" s="281">
        <f t="shared" si="52"/>
        <v>1429.8640551033022</v>
      </c>
      <c r="GG10" s="281">
        <f t="shared" si="52"/>
        <v>3510.7107830214518</v>
      </c>
      <c r="GH10" s="281">
        <f t="shared" si="52"/>
        <v>-3060.3638543444686</v>
      </c>
      <c r="GI10" s="281">
        <f t="shared" si="52"/>
        <v>3346.6347548788763</v>
      </c>
      <c r="GJ10" s="281">
        <f t="shared" ref="GJ10:GL10" si="54">GJ9-FX9</f>
        <v>4080.2326355360128</v>
      </c>
      <c r="GK10" s="281">
        <f t="shared" ref="GK10" si="55">GK9-FY9</f>
        <v>-2109.1245730370283</v>
      </c>
      <c r="GL10" s="281">
        <f t="shared" si="54"/>
        <v>-1962.6558379618655</v>
      </c>
    </row>
    <row r="11" spans="1:194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56">BL9-AVERAGE(D9,P9,AB9,AN9,AZ9)</f>
        <v>-4998.10566142475</v>
      </c>
      <c r="BM11" s="36">
        <f t="shared" si="56"/>
        <v>-6047.8673013421212</v>
      </c>
      <c r="BN11" s="36">
        <f t="shared" si="56"/>
        <v>-1373.4586991915712</v>
      </c>
      <c r="BO11" s="36">
        <f t="shared" si="56"/>
        <v>-12454.318914245348</v>
      </c>
      <c r="BP11" s="36">
        <f t="shared" si="56"/>
        <v>-11786.792032524914</v>
      </c>
      <c r="BQ11" s="36">
        <f t="shared" si="56"/>
        <v>-9667.2221400518029</v>
      </c>
      <c r="BR11" s="36">
        <f t="shared" si="56"/>
        <v>-14796.254398116318</v>
      </c>
      <c r="BS11" s="36">
        <f t="shared" si="56"/>
        <v>-8126.7920325249142</v>
      </c>
      <c r="BT11" s="36">
        <f t="shared" si="56"/>
        <v>-6712.3834303743788</v>
      </c>
      <c r="BU11" s="36">
        <f t="shared" si="56"/>
        <v>-10666.792032524914</v>
      </c>
      <c r="BV11" s="36">
        <f t="shared" si="56"/>
        <v>-9570.4479465034237</v>
      </c>
      <c r="BW11" s="36">
        <f t="shared" si="56"/>
        <v>3749.4792388722708</v>
      </c>
      <c r="BX11" s="36">
        <f t="shared" si="56"/>
        <v>8755.6924916928692</v>
      </c>
      <c r="BY11" s="36">
        <f t="shared" si="56"/>
        <v>6846.2534324206499</v>
      </c>
      <c r="BZ11" s="36">
        <f t="shared" si="56"/>
        <v>4610.3394539260335</v>
      </c>
      <c r="CA11" s="36">
        <f t="shared" si="56"/>
        <v>-3134.3917288696539</v>
      </c>
      <c r="CB11" s="36">
        <f t="shared" si="56"/>
        <v>1683.6727872593765</v>
      </c>
      <c r="CC11" s="36">
        <f t="shared" si="56"/>
        <v>6459.1566582270898</v>
      </c>
      <c r="CD11" s="36">
        <f t="shared" si="56"/>
        <v>3936.5760130658164</v>
      </c>
      <c r="CE11" s="36">
        <f t="shared" si="56"/>
        <v>3523.6727872593619</v>
      </c>
      <c r="CF11" s="36">
        <f t="shared" si="56"/>
        <v>859.15665822710434</v>
      </c>
      <c r="CG11" s="36">
        <f t="shared" si="56"/>
        <v>1557.006120592705</v>
      </c>
      <c r="CH11" s="36">
        <f t="shared" si="56"/>
        <v>4278.511496936786</v>
      </c>
      <c r="CI11" s="36">
        <f t="shared" si="56"/>
        <v>-10999.550117344406</v>
      </c>
      <c r="CJ11" s="36">
        <f t="shared" si="56"/>
        <v>-7793.106449777275</v>
      </c>
      <c r="CK11" s="36">
        <f t="shared" si="56"/>
        <v>-11580.195278634725</v>
      </c>
      <c r="CL11" s="36">
        <f t="shared" si="56"/>
        <v>-9654.1737732583861</v>
      </c>
      <c r="CM11" s="36">
        <f t="shared" si="56"/>
        <v>-6470.5178592798911</v>
      </c>
      <c r="CN11" s="36">
        <f t="shared" si="56"/>
        <v>-4400.840439925043</v>
      </c>
      <c r="CO11" s="36">
        <f t="shared" si="56"/>
        <v>-3206.0017302476481</v>
      </c>
      <c r="CP11" s="36">
        <f t="shared" si="56"/>
        <v>-3522.1307625056943</v>
      </c>
      <c r="CQ11" s="36">
        <f t="shared" si="56"/>
        <v>-3614.1737732583861</v>
      </c>
      <c r="CR11" s="36">
        <f t="shared" si="56"/>
        <v>-12.453343150875298</v>
      </c>
      <c r="CS11" s="36">
        <f t="shared" si="56"/>
        <v>1059.1595600749424</v>
      </c>
      <c r="CT11" s="36">
        <f t="shared" si="56"/>
        <v>-4560.840439925043</v>
      </c>
      <c r="CU11" s="36">
        <f t="shared" si="56"/>
        <v>-9638.5353639586974</v>
      </c>
      <c r="CV11" s="36">
        <f t="shared" si="56"/>
        <v>-20839.695383027494</v>
      </c>
      <c r="CW11" s="36">
        <f t="shared" si="56"/>
        <v>-13574.01923492644</v>
      </c>
      <c r="CX11" s="36">
        <f t="shared" si="56"/>
        <v>-10862.191277937207</v>
      </c>
      <c r="CY11" s="36">
        <f t="shared" si="56"/>
        <v>-8670.7934284748335</v>
      </c>
      <c r="CZ11" s="36">
        <f t="shared" si="56"/>
        <v>-7108.8579446038639</v>
      </c>
      <c r="DA11" s="36">
        <f t="shared" si="56"/>
        <v>-6174.0192349264398</v>
      </c>
      <c r="DB11" s="36">
        <f t="shared" si="56"/>
        <v>-4270.7934284748335</v>
      </c>
      <c r="DC11" s="36">
        <f t="shared" si="56"/>
        <v>-6335.5246112705354</v>
      </c>
      <c r="DD11" s="36">
        <f t="shared" si="56"/>
        <v>-6090.1482671845006</v>
      </c>
      <c r="DE11" s="36">
        <f t="shared" si="56"/>
        <v>-10968.857944603864</v>
      </c>
      <c r="DF11" s="36">
        <f t="shared" si="56"/>
        <v>-8057.8902026683936</v>
      </c>
      <c r="DG11" s="36">
        <f t="shared" si="56"/>
        <v>1172.4288345888635</v>
      </c>
      <c r="DH11" s="36">
        <f t="shared" si="56"/>
        <v>-2325.0366031991434</v>
      </c>
      <c r="DI11" s="36">
        <f t="shared" si="56"/>
        <v>-5375.9582621853187</v>
      </c>
      <c r="DJ11" s="36">
        <f t="shared" si="56"/>
        <v>-5277.8937460562884</v>
      </c>
      <c r="DK11" s="36">
        <f t="shared" si="56"/>
        <v>1611.1385120082414</v>
      </c>
      <c r="DL11" s="36">
        <f t="shared" si="56"/>
        <v>-504.56041272295988</v>
      </c>
      <c r="DM11" s="36">
        <f t="shared" si="56"/>
        <v>1669.2030281372572</v>
      </c>
      <c r="DN11" s="36">
        <f t="shared" si="56"/>
        <v>1959.5256087823946</v>
      </c>
      <c r="DO11" s="36">
        <f t="shared" si="56"/>
        <v>-1577.8937460562884</v>
      </c>
      <c r="DP11" s="36">
        <f t="shared" si="56"/>
        <v>-5427.571165411151</v>
      </c>
      <c r="DQ11" s="36">
        <f t="shared" si="56"/>
        <v>-2984.5604127229453</v>
      </c>
      <c r="DR11" s="36">
        <f t="shared" si="56"/>
        <v>2875.6546410404844</v>
      </c>
      <c r="DS11" s="36">
        <f t="shared" si="56"/>
        <v>-4278.8631811107189</v>
      </c>
      <c r="DT11" s="36">
        <f t="shared" si="56"/>
        <v>-9056.9737801890733</v>
      </c>
      <c r="DU11" s="36">
        <f t="shared" si="56"/>
        <v>-6207.8954391752486</v>
      </c>
      <c r="DV11" s="36">
        <f t="shared" si="56"/>
        <v>-4489.8309230462182</v>
      </c>
      <c r="DW11" s="36">
        <f t="shared" si="56"/>
        <v>-6549.8309230462037</v>
      </c>
      <c r="DX11" s="36">
        <f t="shared" ref="DX11:ED11" si="57">DX9-AVERAGE(BP9,CB9,CN9,CZ9,DL9)</f>
        <v>-10716.497589712875</v>
      </c>
      <c r="DY11" s="36">
        <f t="shared" si="57"/>
        <v>-7201.4438262720214</v>
      </c>
      <c r="DZ11" s="129">
        <f t="shared" si="57"/>
        <v>-7240.1535036913847</v>
      </c>
      <c r="EA11" s="129">
        <f t="shared" si="57"/>
        <v>-6383.1642563795322</v>
      </c>
      <c r="EB11" s="129">
        <f t="shared" si="57"/>
        <v>-11291.766406917173</v>
      </c>
      <c r="EC11" s="129">
        <f t="shared" si="57"/>
        <v>-11203.164256379532</v>
      </c>
      <c r="ED11" s="129">
        <f t="shared" si="57"/>
        <v>-18278.863181110726</v>
      </c>
      <c r="EE11" s="129">
        <f>EE9-AVERAGE(BW9,CI9,CU9,DG9,DS9)</f>
        <v>1523.6274409319594</v>
      </c>
      <c r="EF11" s="129">
        <f>EF9-AVERAGE(BX9,CJ9,CV9,DH9,DT9)</f>
        <v>-2150.1926766590041</v>
      </c>
      <c r="EG11" s="129">
        <f>EG9-AVERAGE(BY9,CK9,CW9,DI9,DU9)</f>
        <v>1949.4338925448683</v>
      </c>
      <c r="EH11" s="129">
        <f t="shared" ref="EH11:FM11" si="58">EH9-AVERAGE(BZ9,CL9,CX9,DJ9,DV9)</f>
        <v>6199.9715269534936</v>
      </c>
      <c r="EI11" s="129">
        <f t="shared" si="58"/>
        <v>3994.5951828674442</v>
      </c>
      <c r="EJ11" s="129">
        <f t="shared" si="58"/>
        <v>2853.3048602868075</v>
      </c>
      <c r="EK11" s="129">
        <f t="shared" si="58"/>
        <v>2220.4016344803531</v>
      </c>
      <c r="EL11" s="129">
        <f t="shared" si="58"/>
        <v>15536.530666738428</v>
      </c>
      <c r="EM11" s="157">
        <f t="shared" si="58"/>
        <v>11706.638193620136</v>
      </c>
      <c r="EN11" s="157">
        <f t="shared" si="58"/>
        <v>20278.466150609383</v>
      </c>
      <c r="EO11" s="157">
        <f t="shared" si="58"/>
        <v>21133.304860286808</v>
      </c>
      <c r="EP11" s="176">
        <f t="shared" si="58"/>
        <v>20220.401634480353</v>
      </c>
      <c r="EQ11" s="176">
        <f t="shared" si="58"/>
        <v>28369.933536927594</v>
      </c>
      <c r="ER11" s="186">
        <f t="shared" si="58"/>
        <v>23387.643691067104</v>
      </c>
      <c r="ES11" s="186">
        <f t="shared" si="58"/>
        <v>24718.320633701776</v>
      </c>
      <c r="ET11" s="186">
        <f t="shared" si="58"/>
        <v>16813.374397142645</v>
      </c>
      <c r="EU11" s="186">
        <f t="shared" si="58"/>
        <v>12415.09482725017</v>
      </c>
      <c r="EV11" s="186">
        <f t="shared" si="58"/>
        <v>22073.374397142645</v>
      </c>
      <c r="EW11" s="198">
        <f t="shared" si="58"/>
        <v>13331.223859508245</v>
      </c>
      <c r="EX11" s="198">
        <f t="shared" si="58"/>
        <v>-1436.393624613178</v>
      </c>
      <c r="EY11" s="198">
        <f t="shared" si="58"/>
        <v>-694.02933169191238</v>
      </c>
      <c r="EZ11" s="198">
        <f t="shared" si="58"/>
        <v>4240.948756946178</v>
      </c>
      <c r="FA11" s="211">
        <f t="shared" si="58"/>
        <v>6914.6416404946067</v>
      </c>
      <c r="FB11" s="211">
        <f t="shared" si="58"/>
        <v>6774.3468740827229</v>
      </c>
      <c r="FC11" s="221">
        <f t="shared" si="58"/>
        <v>8539.2497596889152</v>
      </c>
      <c r="FD11" s="221">
        <f t="shared" si="58"/>
        <v>7519.9215284396341</v>
      </c>
      <c r="FE11" s="233">
        <f t="shared" si="58"/>
        <v>2139.8930203705822</v>
      </c>
      <c r="FF11" s="233">
        <f t="shared" si="58"/>
        <v>-796.43212481826777</v>
      </c>
      <c r="FG11" s="233">
        <f t="shared" si="58"/>
        <v>-9355.2780783047201</v>
      </c>
      <c r="FH11" s="233">
        <f t="shared" si="58"/>
        <v>-277.96114647990908</v>
      </c>
      <c r="FI11" s="233">
        <f t="shared" si="58"/>
        <v>2801.6598571738286</v>
      </c>
      <c r="FJ11" s="36">
        <f t="shared" si="58"/>
        <v>-3601.5442745264736</v>
      </c>
      <c r="FK11" s="36">
        <f t="shared" si="58"/>
        <v>-520.90015201742062</v>
      </c>
      <c r="FL11" s="36">
        <f t="shared" si="58"/>
        <v>-1553.8639176660799</v>
      </c>
      <c r="FM11" s="36">
        <f t="shared" si="58"/>
        <v>-4281.9633742681908</v>
      </c>
      <c r="FN11" s="36">
        <f t="shared" ref="FN11:GI11" si="59">FN9-AVERAGE(DF9,DR9,ED9,EP9,FB9)</f>
        <v>-4543.9196175052348</v>
      </c>
      <c r="FO11" s="36">
        <f t="shared" ref="FO11:FZ11" si="60">FO9-AVERAGE(DG9,DS9,EE9,EQ9,FC9)</f>
        <v>28999.997067492499</v>
      </c>
      <c r="FP11" s="36">
        <f t="shared" si="59"/>
        <v>19610.714954176816</v>
      </c>
      <c r="FQ11" s="233">
        <f t="shared" si="59"/>
        <v>13015.886028156689</v>
      </c>
      <c r="FR11" s="36">
        <f t="shared" si="59"/>
        <v>-908.72621931610047</v>
      </c>
      <c r="FS11" s="36">
        <f t="shared" si="59"/>
        <v>-7748.0199116648291</v>
      </c>
      <c r="FT11" s="36">
        <f t="shared" si="59"/>
        <v>3856.4707376935112</v>
      </c>
      <c r="FU11" s="36">
        <f t="shared" si="59"/>
        <v>716.12736508660601</v>
      </c>
      <c r="FV11" s="36">
        <f t="shared" si="59"/>
        <v>6385.7221166992676</v>
      </c>
      <c r="FW11" s="36">
        <f t="shared" si="59"/>
        <v>2813.4332204236271</v>
      </c>
      <c r="FX11" s="36">
        <f t="shared" si="59"/>
        <v>14369.447119081451</v>
      </c>
      <c r="FY11" s="257">
        <f t="shared" si="59"/>
        <v>18886.167323240908</v>
      </c>
      <c r="FZ11" s="281">
        <f t="shared" si="60"/>
        <v>19051.613222467786</v>
      </c>
      <c r="GA11" s="281">
        <f t="shared" si="59"/>
        <v>14291.459201711157</v>
      </c>
      <c r="GB11" s="281">
        <f t="shared" si="59"/>
        <v>7228.796008237885</v>
      </c>
      <c r="GC11" s="281">
        <f t="shared" si="59"/>
        <v>3137.4203678333433</v>
      </c>
      <c r="GD11" s="281">
        <f t="shared" si="59"/>
        <v>4925.9289077357244</v>
      </c>
      <c r="GE11" s="281">
        <f t="shared" si="59"/>
        <v>-1421.0637498889118</v>
      </c>
      <c r="GF11" s="281">
        <f t="shared" si="59"/>
        <v>3984.5956207976851</v>
      </c>
      <c r="GG11" s="281">
        <f t="shared" si="59"/>
        <v>3748.3225954303925</v>
      </c>
      <c r="GH11" s="281">
        <f t="shared" si="59"/>
        <v>1981.587886441077</v>
      </c>
      <c r="GI11" s="281">
        <f t="shared" si="59"/>
        <v>5277.809245962897</v>
      </c>
      <c r="GJ11" s="281">
        <f t="shared" ref="GJ11:GL11" si="61">GJ9-AVERAGE(EB9,EN9,EZ9,FL9,FX9)</f>
        <v>14443.106019960615</v>
      </c>
      <c r="GK11" s="281">
        <f t="shared" ref="GK11" si="62">GK9-AVERAGE(EC9,EO9,FA9,FM9,FY9)</f>
        <v>12020.343522525902</v>
      </c>
      <c r="GL11" s="281">
        <f t="shared" si="61"/>
        <v>13559.794708833142</v>
      </c>
    </row>
    <row r="12" spans="1:194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63">DG9-DG52</f>
        <v>0</v>
      </c>
      <c r="DH12" s="38">
        <f t="shared" si="63"/>
        <v>0</v>
      </c>
      <c r="DI12" s="38">
        <f t="shared" si="63"/>
        <v>0</v>
      </c>
      <c r="DJ12" s="38">
        <f t="shared" si="63"/>
        <v>0</v>
      </c>
      <c r="DK12" s="38">
        <f t="shared" si="63"/>
        <v>0</v>
      </c>
      <c r="DL12" s="38">
        <f t="shared" si="63"/>
        <v>0</v>
      </c>
      <c r="DM12" s="38">
        <f t="shared" si="63"/>
        <v>0</v>
      </c>
      <c r="DN12" s="38">
        <f t="shared" si="63"/>
        <v>0</v>
      </c>
      <c r="DO12" s="38">
        <f t="shared" si="63"/>
        <v>0</v>
      </c>
      <c r="DP12" s="38">
        <f t="shared" si="63"/>
        <v>0</v>
      </c>
      <c r="DQ12" s="38">
        <f t="shared" si="63"/>
        <v>0</v>
      </c>
      <c r="DR12" s="38">
        <f t="shared" si="63"/>
        <v>0</v>
      </c>
      <c r="DS12" s="38">
        <f t="shared" si="63"/>
        <v>0</v>
      </c>
      <c r="DT12" s="38">
        <f t="shared" si="63"/>
        <v>0</v>
      </c>
      <c r="DU12" s="38">
        <f t="shared" si="63"/>
        <v>0</v>
      </c>
      <c r="DV12" s="38">
        <f t="shared" si="63"/>
        <v>0</v>
      </c>
      <c r="DW12" s="38">
        <f t="shared" si="63"/>
        <v>0</v>
      </c>
      <c r="DX12" s="38">
        <f t="shared" si="63"/>
        <v>0</v>
      </c>
      <c r="DY12" s="38">
        <f t="shared" si="63"/>
        <v>0</v>
      </c>
      <c r="DZ12" s="130">
        <f t="shared" si="63"/>
        <v>0</v>
      </c>
      <c r="EA12" s="130">
        <f t="shared" si="63"/>
        <v>0</v>
      </c>
      <c r="EB12" s="130">
        <f t="shared" si="63"/>
        <v>0</v>
      </c>
      <c r="EC12" s="130">
        <f t="shared" si="63"/>
        <v>0</v>
      </c>
      <c r="ED12" s="130">
        <f t="shared" si="63"/>
        <v>0</v>
      </c>
      <c r="EE12" s="130">
        <f t="shared" si="63"/>
        <v>0</v>
      </c>
      <c r="EF12" s="130">
        <f t="shared" si="63"/>
        <v>0</v>
      </c>
      <c r="EG12" s="130">
        <f t="shared" si="63"/>
        <v>0</v>
      </c>
      <c r="EH12" s="130">
        <f t="shared" si="63"/>
        <v>0</v>
      </c>
      <c r="EI12" s="130">
        <f t="shared" si="63"/>
        <v>0</v>
      </c>
      <c r="EJ12" s="130">
        <f t="shared" si="63"/>
        <v>0</v>
      </c>
      <c r="EK12" s="130">
        <f t="shared" si="63"/>
        <v>0</v>
      </c>
      <c r="EL12" s="130">
        <f t="shared" si="63"/>
        <v>0</v>
      </c>
      <c r="EM12" s="158">
        <f t="shared" si="63"/>
        <v>0</v>
      </c>
      <c r="EN12" s="158">
        <f t="shared" si="63"/>
        <v>0</v>
      </c>
      <c r="EO12" s="158">
        <f t="shared" ref="EO12:FF12" si="64">EO9-EO52</f>
        <v>0</v>
      </c>
      <c r="EP12" s="177">
        <f t="shared" si="64"/>
        <v>0</v>
      </c>
      <c r="EQ12" s="177">
        <f t="shared" si="64"/>
        <v>0</v>
      </c>
      <c r="ER12" s="187">
        <f t="shared" si="64"/>
        <v>0</v>
      </c>
      <c r="ES12" s="187">
        <f t="shared" si="64"/>
        <v>0</v>
      </c>
      <c r="ET12" s="187">
        <f t="shared" si="64"/>
        <v>0</v>
      </c>
      <c r="EU12" s="187">
        <f t="shared" si="64"/>
        <v>0</v>
      </c>
      <c r="EV12" s="187">
        <f t="shared" si="64"/>
        <v>0</v>
      </c>
      <c r="EW12" s="199">
        <f t="shared" si="64"/>
        <v>0</v>
      </c>
      <c r="EX12" s="199">
        <f t="shared" si="64"/>
        <v>0</v>
      </c>
      <c r="EY12" s="199">
        <f t="shared" si="64"/>
        <v>0</v>
      </c>
      <c r="EZ12" s="199">
        <f t="shared" si="64"/>
        <v>0</v>
      </c>
      <c r="FA12" s="212">
        <f t="shared" si="64"/>
        <v>0</v>
      </c>
      <c r="FB12" s="212">
        <f t="shared" si="64"/>
        <v>0</v>
      </c>
      <c r="FC12" s="222">
        <f t="shared" si="64"/>
        <v>0</v>
      </c>
      <c r="FD12" s="222">
        <f t="shared" si="64"/>
        <v>0</v>
      </c>
      <c r="FE12" s="234">
        <f t="shared" si="64"/>
        <v>0</v>
      </c>
      <c r="FF12" s="234">
        <f t="shared" si="64"/>
        <v>0</v>
      </c>
      <c r="FG12" s="234">
        <f t="shared" ref="FG12:FH12" si="65">FG9-FG52</f>
        <v>0</v>
      </c>
      <c r="FH12" s="234">
        <f t="shared" si="65"/>
        <v>0</v>
      </c>
      <c r="FI12" s="234">
        <f t="shared" ref="FI12:FJ12" si="66">FI9-FI52</f>
        <v>0</v>
      </c>
      <c r="FJ12" s="38">
        <f t="shared" si="66"/>
        <v>0</v>
      </c>
      <c r="FK12" s="38">
        <f t="shared" ref="FK12" si="67">FK9-FK52</f>
        <v>0</v>
      </c>
      <c r="FL12" s="38">
        <f t="shared" ref="FL12:GB12" si="68">FL9-FL52</f>
        <v>0</v>
      </c>
      <c r="FM12" s="38">
        <f t="shared" si="68"/>
        <v>0</v>
      </c>
      <c r="FN12" s="38">
        <f t="shared" si="68"/>
        <v>0</v>
      </c>
      <c r="FO12" s="38">
        <f t="shared" si="68"/>
        <v>-2835.7360523268289</v>
      </c>
      <c r="FP12" s="38">
        <f t="shared" si="68"/>
        <v>-2835.7360523268289</v>
      </c>
      <c r="FQ12" s="234">
        <f t="shared" si="68"/>
        <v>-2835.7360523268289</v>
      </c>
      <c r="FR12" s="38">
        <f t="shared" si="68"/>
        <v>-2835.7360523268289</v>
      </c>
      <c r="FS12" s="38">
        <f t="shared" si="68"/>
        <v>-2835.7360523268289</v>
      </c>
      <c r="FT12" s="38">
        <f t="shared" si="68"/>
        <v>-2835.7360523268289</v>
      </c>
      <c r="FU12" s="38">
        <f t="shared" si="68"/>
        <v>-2835.7360523268289</v>
      </c>
      <c r="FV12" s="38">
        <f t="shared" si="68"/>
        <v>-2835.7360523268289</v>
      </c>
      <c r="FW12" s="38">
        <f t="shared" si="68"/>
        <v>-2835.7360523268289</v>
      </c>
      <c r="FX12" s="38">
        <f t="shared" si="68"/>
        <v>-13661.115290138521</v>
      </c>
      <c r="FY12" s="258">
        <f t="shared" si="68"/>
        <v>-7213.799088687505</v>
      </c>
      <c r="FZ12" s="312">
        <f t="shared" si="68"/>
        <v>-7304.0695119840675</v>
      </c>
      <c r="GA12" s="312">
        <f t="shared" si="68"/>
        <v>-8771.3063909639604</v>
      </c>
      <c r="GB12" s="312">
        <f t="shared" si="68"/>
        <v>-8301.3680371607043</v>
      </c>
      <c r="GC12" s="312">
        <f t="shared" ref="GC12:GD12" si="69">GC9-GC52</f>
        <v>-8878.1686644513102</v>
      </c>
      <c r="GD12" s="312">
        <f t="shared" si="69"/>
        <v>-8986.4210563117231</v>
      </c>
      <c r="GE12" s="312">
        <f t="shared" ref="GE12:GK12" si="70">GE9-GE52</f>
        <v>-9073.9079725664051</v>
      </c>
      <c r="GF12" s="312">
        <f t="shared" si="70"/>
        <v>-9303.768102898146</v>
      </c>
      <c r="GG12" s="312">
        <f t="shared" si="70"/>
        <v>-9352.132650236992</v>
      </c>
      <c r="GH12" s="312">
        <f t="shared" si="70"/>
        <v>-9497.7632561524078</v>
      </c>
      <c r="GI12" s="312">
        <f t="shared" si="70"/>
        <v>-9407.2139810954977</v>
      </c>
      <c r="GJ12" s="312">
        <f t="shared" si="70"/>
        <v>-9411.5245748292364</v>
      </c>
      <c r="GK12" s="312">
        <f t="shared" si="70"/>
        <v>-9072.036308274488</v>
      </c>
      <c r="GL12" s="312">
        <f t="shared" ref="GL12" si="71">GL9-GL52</f>
        <v>95896.325900985292</v>
      </c>
    </row>
    <row r="13" spans="1:194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21"/>
      <c r="FK13" s="21"/>
      <c r="FL13" s="21"/>
      <c r="FM13" s="21"/>
      <c r="FN13" s="21"/>
      <c r="FO13" s="21"/>
      <c r="FP13" s="21"/>
      <c r="FQ13" s="153"/>
      <c r="FR13" s="21"/>
      <c r="FS13" s="21"/>
      <c r="FT13" s="21"/>
      <c r="FU13" s="21"/>
      <c r="FV13" s="21"/>
      <c r="FW13" s="21"/>
      <c r="FX13" s="21"/>
      <c r="FY13" s="298"/>
      <c r="FZ13" s="280"/>
      <c r="GA13" s="280"/>
      <c r="GB13" s="280"/>
      <c r="GC13" s="280"/>
      <c r="GD13" s="280"/>
      <c r="GE13" s="280"/>
      <c r="GF13" s="280"/>
      <c r="GG13" s="280"/>
      <c r="GH13" s="280"/>
      <c r="GI13" s="280"/>
      <c r="GJ13" s="280"/>
      <c r="GK13" s="280"/>
      <c r="GL13" s="280"/>
    </row>
    <row r="14" spans="1:194" x14ac:dyDescent="0.2">
      <c r="A14" s="14" t="s">
        <v>43</v>
      </c>
      <c r="B14" s="12" t="s">
        <v>11</v>
      </c>
      <c r="C14" s="36">
        <f t="shared" ref="C14:AH14" si="72">(C20-C9)</f>
        <v>19023.732424156158</v>
      </c>
      <c r="D14" s="36">
        <f t="shared" si="72"/>
        <v>9709.2162951238861</v>
      </c>
      <c r="E14" s="36">
        <f t="shared" si="72"/>
        <v>6539.861456414219</v>
      </c>
      <c r="F14" s="36">
        <f t="shared" si="72"/>
        <v>625.88296179057215</v>
      </c>
      <c r="G14" s="36">
        <f t="shared" si="72"/>
        <v>-4202.0740274567506</v>
      </c>
      <c r="H14" s="36">
        <f t="shared" si="72"/>
        <v>-12007.450371542771</v>
      </c>
      <c r="I14" s="36">
        <f t="shared" si="72"/>
        <v>-9879.4933822954481</v>
      </c>
      <c r="J14" s="36">
        <f t="shared" si="72"/>
        <v>-12782.719188747084</v>
      </c>
      <c r="K14" s="36">
        <f t="shared" si="72"/>
        <v>-8907.4503715427709</v>
      </c>
      <c r="L14" s="36">
        <f t="shared" si="72"/>
        <v>3249.5388757690671</v>
      </c>
      <c r="M14" s="36">
        <f t="shared" si="72"/>
        <v>7025.8829617905722</v>
      </c>
      <c r="N14" s="36">
        <f t="shared" si="72"/>
        <v>20991.474359640037</v>
      </c>
      <c r="O14" s="36">
        <f t="shared" si="72"/>
        <v>19600.385674967809</v>
      </c>
      <c r="P14" s="36">
        <f t="shared" si="72"/>
        <v>10841.169085106056</v>
      </c>
      <c r="Q14" s="36">
        <f t="shared" si="72"/>
        <v>9632.643739483945</v>
      </c>
      <c r="R14" s="36">
        <f t="shared" si="72"/>
        <v>1553.0738470108336</v>
      </c>
      <c r="S14" s="36">
        <f t="shared" si="72"/>
        <v>-9302.8401314837974</v>
      </c>
      <c r="T14" s="36">
        <f t="shared" si="72"/>
        <v>-20446.926152989181</v>
      </c>
      <c r="U14" s="36">
        <f t="shared" si="72"/>
        <v>-23012.517550838631</v>
      </c>
      <c r="V14" s="36">
        <f t="shared" si="72"/>
        <v>245.54696529039938</v>
      </c>
      <c r="W14" s="36">
        <f t="shared" si="72"/>
        <v>-9880.2594863224949</v>
      </c>
      <c r="X14" s="36">
        <f t="shared" si="72"/>
        <v>3213.2889007742779</v>
      </c>
      <c r="Y14" s="36">
        <f t="shared" si="72"/>
        <v>6986.4071803441766</v>
      </c>
      <c r="Z14" s="36">
        <f t="shared" si="72"/>
        <v>16471.353416903308</v>
      </c>
      <c r="AA14" s="36">
        <f t="shared" si="72"/>
        <v>34707.649096227091</v>
      </c>
      <c r="AB14" s="36">
        <f t="shared" si="72"/>
        <v>18760.644487932164</v>
      </c>
      <c r="AC14" s="36">
        <f t="shared" si="72"/>
        <v>8868.9394188077567</v>
      </c>
      <c r="AD14" s="36">
        <f t="shared" si="72"/>
        <v>-720.30789302020275</v>
      </c>
      <c r="AE14" s="36">
        <f t="shared" si="72"/>
        <v>-6743.9638069986977</v>
      </c>
      <c r="AF14" s="36">
        <f t="shared" si="72"/>
        <v>-10620.307893020217</v>
      </c>
      <c r="AG14" s="36">
        <f t="shared" si="72"/>
        <v>-9969.770258611592</v>
      </c>
      <c r="AH14" s="36">
        <f t="shared" si="72"/>
        <v>-11776.221871514834</v>
      </c>
      <c r="AI14" s="36">
        <f t="shared" ref="AI14:BN14" si="73">(AI20-AI9)</f>
        <v>-7053.6412263535458</v>
      </c>
      <c r="AJ14" s="36">
        <f t="shared" si="73"/>
        <v>3643.1329671948479</v>
      </c>
      <c r="AK14" s="36">
        <f t="shared" si="73"/>
        <v>8313.0254403131257</v>
      </c>
      <c r="AL14" s="36">
        <f t="shared" si="73"/>
        <v>15804.423289775485</v>
      </c>
      <c r="AM14" s="36">
        <f t="shared" si="73"/>
        <v>28501.523154793394</v>
      </c>
      <c r="AN14" s="36">
        <f t="shared" si="73"/>
        <v>21816.317370588746</v>
      </c>
      <c r="AO14" s="36">
        <f t="shared" si="73"/>
        <v>7662.8134773740312</v>
      </c>
      <c r="AP14" s="36">
        <f t="shared" si="73"/>
        <v>1570.3403590944654</v>
      </c>
      <c r="AQ14" s="36">
        <f t="shared" si="73"/>
        <v>-4724.2832968195289</v>
      </c>
      <c r="AR14" s="36">
        <f t="shared" si="73"/>
        <v>-6262.9929742388631</v>
      </c>
      <c r="AS14" s="36">
        <f t="shared" si="73"/>
        <v>-13079.122006496938</v>
      </c>
      <c r="AT14" s="36">
        <f t="shared" si="73"/>
        <v>-14659.767167787257</v>
      </c>
      <c r="AU14" s="36">
        <f t="shared" si="73"/>
        <v>-1129.6596409055346</v>
      </c>
      <c r="AV14" s="36">
        <f t="shared" si="73"/>
        <v>-4885.5736194001656</v>
      </c>
      <c r="AW14" s="36">
        <f t="shared" si="73"/>
        <v>1303.6736924278084</v>
      </c>
      <c r="AX14" s="36">
        <f t="shared" si="73"/>
        <v>17437.007025761151</v>
      </c>
      <c r="AY14" s="36">
        <f t="shared" si="73"/>
        <v>28235.115925577862</v>
      </c>
      <c r="AZ14" s="36">
        <f t="shared" si="73"/>
        <v>14710.922377190771</v>
      </c>
      <c r="BA14" s="36">
        <f t="shared" si="73"/>
        <v>9073.8256029972254</v>
      </c>
      <c r="BB14" s="36">
        <f t="shared" si="73"/>
        <v>-1439.0776228092145</v>
      </c>
      <c r="BC14" s="36">
        <f t="shared" si="73"/>
        <v>-7055.2066550672753</v>
      </c>
      <c r="BD14" s="36">
        <f t="shared" si="73"/>
        <v>-7039.0776228092145</v>
      </c>
      <c r="BE14" s="36">
        <f t="shared" si="73"/>
        <v>-11087.464719583419</v>
      </c>
      <c r="BF14" s="36">
        <f t="shared" si="73"/>
        <v>-10668.109880873737</v>
      </c>
      <c r="BG14" s="36">
        <f t="shared" si="73"/>
        <v>-7005.744289475886</v>
      </c>
      <c r="BH14" s="36">
        <f t="shared" si="73"/>
        <v>-22.948590551168309</v>
      </c>
      <c r="BI14" s="36">
        <f t="shared" si="73"/>
        <v>8194.2557105240994</v>
      </c>
      <c r="BJ14" s="36">
        <f t="shared" si="73"/>
        <v>30654.470764287544</v>
      </c>
      <c r="BK14" s="36">
        <f t="shared" si="73"/>
        <v>18585.019866827337</v>
      </c>
      <c r="BL14" s="36">
        <f t="shared" si="73"/>
        <v>9598.8447516199521</v>
      </c>
      <c r="BM14" s="36">
        <f t="shared" si="73"/>
        <v>10326.955350698307</v>
      </c>
      <c r="BN14" s="36">
        <f t="shared" si="73"/>
        <v>1122.6542754294933</v>
      </c>
      <c r="BO14" s="36">
        <f t="shared" ref="BO14:CT14" si="74">(BO20-BO9)</f>
        <v>-4511.7543267210567</v>
      </c>
      <c r="BP14" s="36">
        <f t="shared" si="74"/>
        <v>-8044.0123912371782</v>
      </c>
      <c r="BQ14" s="36">
        <f t="shared" si="74"/>
        <v>-11189.173681559761</v>
      </c>
      <c r="BR14" s="36">
        <f t="shared" si="74"/>
        <v>-7995.6252944629814</v>
      </c>
      <c r="BS14" s="36">
        <f t="shared" si="74"/>
        <v>-7177.3457245705067</v>
      </c>
      <c r="BT14" s="36">
        <f t="shared" si="74"/>
        <v>-3576.2704557532998</v>
      </c>
      <c r="BU14" s="36">
        <f t="shared" si="74"/>
        <v>8522.6542754294933</v>
      </c>
      <c r="BV14" s="36">
        <f t="shared" si="74"/>
        <v>28359.213415214443</v>
      </c>
      <c r="BW14" s="36">
        <f t="shared" si="74"/>
        <v>15291.403488836993</v>
      </c>
      <c r="BX14" s="36">
        <f t="shared" si="74"/>
        <v>15027.578604044364</v>
      </c>
      <c r="BY14" s="36">
        <f t="shared" si="74"/>
        <v>8065.5970372240845</v>
      </c>
      <c r="BZ14" s="36">
        <f t="shared" si="74"/>
        <v>-7346.2309197651921</v>
      </c>
      <c r="CA14" s="36">
        <f t="shared" si="74"/>
        <v>872.04865012729715</v>
      </c>
      <c r="CB14" s="36">
        <f t="shared" si="74"/>
        <v>-11446.230919765178</v>
      </c>
      <c r="CC14" s="36">
        <f t="shared" si="74"/>
        <v>-11224.725543421082</v>
      </c>
      <c r="CD14" s="36">
        <f t="shared" si="74"/>
        <v>-10611.822317614613</v>
      </c>
      <c r="CE14" s="36">
        <f t="shared" si="74"/>
        <v>-8079.564253098506</v>
      </c>
      <c r="CF14" s="36">
        <f t="shared" si="74"/>
        <v>-2450.5319950339763</v>
      </c>
      <c r="CG14" s="36">
        <f t="shared" si="74"/>
        <v>10053.769080234837</v>
      </c>
      <c r="CH14" s="36">
        <f t="shared" si="74"/>
        <v>19323.661553353115</v>
      </c>
      <c r="CI14" s="36">
        <f t="shared" si="74"/>
        <v>24957.823622246084</v>
      </c>
      <c r="CJ14" s="36">
        <f t="shared" si="74"/>
        <v>3282.7084148728172</v>
      </c>
      <c r="CK14" s="36">
        <f t="shared" si="74"/>
        <v>5602.9849125686742</v>
      </c>
      <c r="CL14" s="36">
        <f t="shared" si="74"/>
        <v>-7141.1011089367094</v>
      </c>
      <c r="CM14" s="36">
        <f t="shared" si="74"/>
        <v>-7848.6279906571435</v>
      </c>
      <c r="CN14" s="36">
        <f t="shared" si="74"/>
        <v>-10841.101108936709</v>
      </c>
      <c r="CO14" s="36">
        <f t="shared" si="74"/>
        <v>-18364.757022915212</v>
      </c>
      <c r="CP14" s="36">
        <f t="shared" si="74"/>
        <v>-2751.8537971087499</v>
      </c>
      <c r="CQ14" s="36">
        <f t="shared" si="74"/>
        <v>-13707.767775603381</v>
      </c>
      <c r="CR14" s="36">
        <f t="shared" si="74"/>
        <v>2506.2107190202805</v>
      </c>
      <c r="CS14" s="36">
        <f t="shared" si="74"/>
        <v>6958.8988910632906</v>
      </c>
      <c r="CT14" s="36">
        <f t="shared" si="74"/>
        <v>16957.823622246084</v>
      </c>
      <c r="CU14" s="36">
        <f t="shared" ref="CU14:ED14" si="75">(CU20-CU9)</f>
        <v>39941.016777995843</v>
      </c>
      <c r="CV14" s="36">
        <f t="shared" si="75"/>
        <v>15606.915395507363</v>
      </c>
      <c r="CW14" s="36">
        <f t="shared" si="75"/>
        <v>3650.6941973506764</v>
      </c>
      <c r="CX14" s="36">
        <f t="shared" si="75"/>
        <v>-1074.0369854450255</v>
      </c>
      <c r="CY14" s="36">
        <f t="shared" si="75"/>
        <v>-5478.3380607138242</v>
      </c>
      <c r="CZ14" s="36">
        <f t="shared" si="75"/>
        <v>-10674.036985445025</v>
      </c>
      <c r="DA14" s="36">
        <f t="shared" si="75"/>
        <v>-3962.2090284557635</v>
      </c>
      <c r="DB14" s="36">
        <f t="shared" si="75"/>
        <v>-1929.950963939642</v>
      </c>
      <c r="DC14" s="36">
        <f t="shared" si="75"/>
        <v>-9107.370318778354</v>
      </c>
      <c r="DD14" s="36">
        <f t="shared" si="75"/>
        <v>2586.1780683184188</v>
      </c>
      <c r="DE14" s="36">
        <f t="shared" si="75"/>
        <v>5459.2963478883175</v>
      </c>
      <c r="DF14" s="36">
        <f t="shared" si="75"/>
        <v>30263.597423157131</v>
      </c>
      <c r="DG14" s="36">
        <f t="shared" si="75"/>
        <v>21556.873432995606</v>
      </c>
      <c r="DH14" s="36">
        <f t="shared" si="75"/>
        <v>12153.238282483566</v>
      </c>
      <c r="DI14" s="36">
        <f t="shared" si="75"/>
        <v>12971.584991295778</v>
      </c>
      <c r="DJ14" s="36">
        <f t="shared" si="75"/>
        <v>5238.9381932532415</v>
      </c>
      <c r="DK14" s="36">
        <f t="shared" si="75"/>
        <v>-2943.7735529887868</v>
      </c>
      <c r="DL14" s="36">
        <f t="shared" si="75"/>
        <v>-4850.0993417412537</v>
      </c>
      <c r="DM14" s="36">
        <f t="shared" si="75"/>
        <v>-7861.3721988110919</v>
      </c>
      <c r="DN14" s="36">
        <f t="shared" si="75"/>
        <v>-4683.11446581583</v>
      </c>
      <c r="DO14" s="36">
        <f t="shared" si="75"/>
        <v>-2601.5882246381225</v>
      </c>
      <c r="DP14" s="36">
        <f t="shared" si="75"/>
        <v>7778.6350339565979</v>
      </c>
      <c r="DQ14" s="36">
        <f t="shared" si="75"/>
        <v>11948.799599101767</v>
      </c>
      <c r="DR14" s="36">
        <f t="shared" si="75"/>
        <v>17048.057739464421</v>
      </c>
      <c r="DS14" s="36">
        <f t="shared" si="75"/>
        <v>30030.176484879805</v>
      </c>
      <c r="DT14" s="36">
        <f t="shared" si="75"/>
        <v>21031.137935986437</v>
      </c>
      <c r="DU14" s="36">
        <f t="shared" si="75"/>
        <v>15018.336263037825</v>
      </c>
      <c r="DV14" s="36">
        <f t="shared" si="75"/>
        <v>10781.742916154195</v>
      </c>
      <c r="DW14" s="36">
        <f t="shared" si="75"/>
        <v>14874.119882127838</v>
      </c>
      <c r="DX14" s="36">
        <f t="shared" si="75"/>
        <v>11552.54945477446</v>
      </c>
      <c r="DY14" s="36">
        <f t="shared" si="75"/>
        <v>8466.321951697435</v>
      </c>
      <c r="DZ14" s="129">
        <f t="shared" si="75"/>
        <v>11364.077502855507</v>
      </c>
      <c r="EA14" s="129">
        <f t="shared" si="75"/>
        <v>3771.0172963968944</v>
      </c>
      <c r="EB14" s="129">
        <f t="shared" si="75"/>
        <v>32361.534119776727</v>
      </c>
      <c r="EC14" s="129">
        <f t="shared" si="75"/>
        <v>33647.62623354762</v>
      </c>
      <c r="ED14" s="129">
        <f t="shared" si="75"/>
        <v>55319.841115079871</v>
      </c>
      <c r="EE14" s="129">
        <f t="shared" ref="EE14:FF14" si="76">(EE20-EE9)</f>
        <v>38570.521160089702</v>
      </c>
      <c r="EF14" s="129">
        <f t="shared" si="76"/>
        <v>35740.440183101615</v>
      </c>
      <c r="EG14" s="129">
        <f t="shared" si="76"/>
        <v>30010.293841473525</v>
      </c>
      <c r="EH14" s="129">
        <f t="shared" si="76"/>
        <v>4921.0123225468706</v>
      </c>
      <c r="EI14" s="129">
        <f t="shared" si="76"/>
        <v>3414.4645573377493</v>
      </c>
      <c r="EJ14" s="129">
        <f t="shared" si="76"/>
        <v>8291.8188611671503</v>
      </c>
      <c r="EK14" s="129">
        <f t="shared" si="76"/>
        <v>1909.8924333589384</v>
      </c>
      <c r="EL14" s="129">
        <f t="shared" si="76"/>
        <v>-13514.932660644292</v>
      </c>
      <c r="EM14" s="157">
        <f t="shared" si="76"/>
        <v>-8023.046630543744</v>
      </c>
      <c r="EN14" s="157">
        <f t="shared" si="76"/>
        <v>-1001.3470114649826</v>
      </c>
      <c r="EO14" s="157">
        <f t="shared" si="76"/>
        <v>25286.895639940311</v>
      </c>
      <c r="EP14" s="176">
        <f t="shared" si="76"/>
        <v>21182.766435451049</v>
      </c>
      <c r="EQ14" s="176">
        <f t="shared" si="76"/>
        <v>2488.4308749339689</v>
      </c>
      <c r="ER14" s="186">
        <f t="shared" si="76"/>
        <v>14861.895175058962</v>
      </c>
      <c r="ES14" s="186">
        <f t="shared" si="76"/>
        <v>11159.415751463006</v>
      </c>
      <c r="ET14" s="186">
        <f t="shared" si="76"/>
        <v>4669.6280951718218</v>
      </c>
      <c r="EU14" s="186">
        <f t="shared" si="76"/>
        <v>9055.6845648608432</v>
      </c>
      <c r="EV14" s="186">
        <f t="shared" si="76"/>
        <v>-12136.452810917966</v>
      </c>
      <c r="EW14" s="198">
        <f t="shared" si="76"/>
        <v>-9204.7912045369594</v>
      </c>
      <c r="EX14" s="198">
        <f t="shared" si="76"/>
        <v>11090.816451562132</v>
      </c>
      <c r="EY14" s="198">
        <f t="shared" si="76"/>
        <v>25189.661279048902</v>
      </c>
      <c r="EZ14" s="198">
        <f t="shared" si="76"/>
        <v>15873.681566859392</v>
      </c>
      <c r="FA14" s="211">
        <f t="shared" si="76"/>
        <v>30789.509081853772</v>
      </c>
      <c r="FB14" s="211">
        <f t="shared" si="76"/>
        <v>31932.315620030859</v>
      </c>
      <c r="FC14" s="221">
        <f t="shared" si="76"/>
        <v>24557.013132364373</v>
      </c>
      <c r="FD14" s="221">
        <f t="shared" si="76"/>
        <v>10471.207690041017</v>
      </c>
      <c r="FE14" s="233">
        <f t="shared" si="76"/>
        <v>19276.7171594666</v>
      </c>
      <c r="FF14" s="233">
        <f t="shared" si="76"/>
        <v>16939.429687342868</v>
      </c>
      <c r="FG14" s="233">
        <f t="shared" ref="FG14:FH14" si="77">(FG20-FG9)</f>
        <v>19508.559963233754</v>
      </c>
      <c r="FH14" s="233">
        <f t="shared" si="77"/>
        <v>12319.604633539799</v>
      </c>
      <c r="FI14" s="233">
        <f t="shared" ref="FI14:FJ14" si="78">(FI20-FI9)</f>
        <v>778.99540623437497</v>
      </c>
      <c r="FJ14" s="36">
        <f t="shared" si="78"/>
        <v>18453.157799890309</v>
      </c>
      <c r="FK14" s="36">
        <f t="shared" ref="FK14" si="79">(FK20-FK9)</f>
        <v>16677.616200269185</v>
      </c>
      <c r="FL14" s="36">
        <f t="shared" ref="FL14:FN14" si="80">(FL20-FL9)</f>
        <v>32317.990287656503</v>
      </c>
      <c r="FM14" s="36">
        <f t="shared" si="80"/>
        <v>22418.976778315598</v>
      </c>
      <c r="FN14" s="36">
        <f t="shared" si="80"/>
        <v>46363.119227477422</v>
      </c>
      <c r="FO14" s="36">
        <f t="shared" ref="FO14:FP14" si="81">(FO20-FO9)</f>
        <v>-22313.654036838227</v>
      </c>
      <c r="FP14" s="36">
        <f t="shared" si="81"/>
        <v>3694.3923159446131</v>
      </c>
      <c r="FQ14" s="233">
        <f t="shared" ref="FQ14:FR14" si="82">(FQ20-FQ9)</f>
        <v>-7758.980441929787</v>
      </c>
      <c r="FR14" s="36">
        <f t="shared" si="82"/>
        <v>3620.7987476342387</v>
      </c>
      <c r="FS14" s="36">
        <f t="shared" ref="FS14:FT14" si="83">(FS20-FS9)</f>
        <v>4630.4594891098386</v>
      </c>
      <c r="FT14" s="36">
        <f t="shared" si="83"/>
        <v>-6635.2305607046437</v>
      </c>
      <c r="FU14" s="36">
        <f t="shared" ref="FU14:FV14" si="84">(FU20-FU9)</f>
        <v>-992.085129356783</v>
      </c>
      <c r="FV14" s="36">
        <f t="shared" si="84"/>
        <v>-2056.779613980907</v>
      </c>
      <c r="FW14" s="36">
        <f t="shared" ref="FW14:FX14" si="85">(FW20-FW9)</f>
        <v>-496.73984057091002</v>
      </c>
      <c r="FX14" s="36">
        <f t="shared" si="85"/>
        <v>-4854.9409163683595</v>
      </c>
      <c r="FY14" s="257">
        <f t="shared" ref="FY14:GA14" si="86">(FY20-FY9)</f>
        <v>2742.7168043819547</v>
      </c>
      <c r="FZ14" s="281">
        <f t="shared" ref="FZ14" si="87">(FZ20-FZ9)</f>
        <v>13429.435236311198</v>
      </c>
      <c r="GA14" s="281">
        <f t="shared" si="86"/>
        <v>6038.7626663361152</v>
      </c>
      <c r="GB14" s="281">
        <f t="shared" ref="GB14" si="88">(GB20-GB9)</f>
        <v>8614.6113571876631</v>
      </c>
      <c r="GC14" s="281">
        <f t="shared" ref="GC14:GE14" si="89">(GC20-GC9)</f>
        <v>6661.6549523778667</v>
      </c>
      <c r="GD14" s="281">
        <f t="shared" ref="GD14" si="90">(GD20-GD9)</f>
        <v>-225.94209163506457</v>
      </c>
      <c r="GE14" s="281">
        <f t="shared" si="89"/>
        <v>7983.1861981721013</v>
      </c>
      <c r="GF14" s="281">
        <f t="shared" ref="GF14" si="91">(GF20-GF9)</f>
        <v>-5369.3347775696893</v>
      </c>
      <c r="GG14" s="281">
        <f t="shared" ref="GG14:GH14" si="92">(GG20-GG9)</f>
        <v>-6201.5338909377024</v>
      </c>
      <c r="GH14" s="281">
        <f t="shared" si="92"/>
        <v>563.44532579412044</v>
      </c>
      <c r="GI14" s="281">
        <f t="shared" ref="GI14:GK14" si="93">(GI20-GI9)</f>
        <v>1514.626025044694</v>
      </c>
      <c r="GJ14" s="281">
        <f t="shared" si="93"/>
        <v>-1383.3651080310665</v>
      </c>
      <c r="GK14" s="281">
        <f t="shared" si="93"/>
        <v>4198.3348429837351</v>
      </c>
      <c r="GL14" s="281">
        <f t="shared" ref="GL14" si="94">(GL20-GL9)</f>
        <v>14413.969863300401</v>
      </c>
    </row>
    <row r="15" spans="1:194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95">P14-D14</f>
        <v>1131.9527899821696</v>
      </c>
      <c r="Q15" s="36">
        <f t="shared" si="95"/>
        <v>3092.782283069726</v>
      </c>
      <c r="R15" s="36">
        <f t="shared" si="95"/>
        <v>927.19088522026141</v>
      </c>
      <c r="S15" s="36">
        <f t="shared" si="95"/>
        <v>-5100.7661040270468</v>
      </c>
      <c r="T15" s="36">
        <f t="shared" si="95"/>
        <v>-8439.4757814464101</v>
      </c>
      <c r="U15" s="36">
        <f t="shared" si="95"/>
        <v>-13133.024168543183</v>
      </c>
      <c r="V15" s="36">
        <f t="shared" si="95"/>
        <v>13028.266154037483</v>
      </c>
      <c r="W15" s="36">
        <f t="shared" si="95"/>
        <v>-972.80911477972404</v>
      </c>
      <c r="X15" s="36">
        <f t="shared" si="95"/>
        <v>-36.249974994789227</v>
      </c>
      <c r="Y15" s="36">
        <f t="shared" si="95"/>
        <v>-39.475781446395558</v>
      </c>
      <c r="Z15" s="36">
        <f t="shared" si="95"/>
        <v>-4520.1209427367285</v>
      </c>
      <c r="AA15" s="36">
        <f t="shared" si="95"/>
        <v>15107.263421259282</v>
      </c>
      <c r="AB15" s="36">
        <f t="shared" si="95"/>
        <v>7919.4754028261086</v>
      </c>
      <c r="AC15" s="36">
        <f t="shared" si="95"/>
        <v>-763.70432067618822</v>
      </c>
      <c r="AD15" s="36">
        <f t="shared" si="95"/>
        <v>-2273.3817400310363</v>
      </c>
      <c r="AE15" s="36">
        <f t="shared" si="95"/>
        <v>2558.8763244850998</v>
      </c>
      <c r="AF15" s="36">
        <f t="shared" si="95"/>
        <v>9826.6182599689637</v>
      </c>
      <c r="AG15" s="36">
        <f t="shared" si="95"/>
        <v>13042.747292227039</v>
      </c>
      <c r="AH15" s="36">
        <f t="shared" si="95"/>
        <v>-12021.768836805233</v>
      </c>
      <c r="AI15" s="36">
        <f t="shared" si="95"/>
        <v>2826.6182599689491</v>
      </c>
      <c r="AJ15" s="36">
        <f t="shared" si="95"/>
        <v>429.84406642057002</v>
      </c>
      <c r="AK15" s="36">
        <f t="shared" si="95"/>
        <v>1326.6182599689491</v>
      </c>
      <c r="AL15" s="36">
        <f t="shared" si="95"/>
        <v>-666.93012712782365</v>
      </c>
      <c r="AM15" s="36">
        <f t="shared" si="95"/>
        <v>-6206.1259414336964</v>
      </c>
      <c r="AN15" s="36">
        <f t="shared" si="95"/>
        <v>3055.6728826565814</v>
      </c>
      <c r="AO15" s="36">
        <f t="shared" si="95"/>
        <v>-1206.1259414337255</v>
      </c>
      <c r="AP15" s="36">
        <f t="shared" si="95"/>
        <v>2290.6482521146681</v>
      </c>
      <c r="AQ15" s="36">
        <f t="shared" si="95"/>
        <v>2019.6805101791688</v>
      </c>
      <c r="AR15" s="36">
        <f t="shared" si="95"/>
        <v>4357.3149187813542</v>
      </c>
      <c r="AS15" s="36">
        <f t="shared" si="95"/>
        <v>-3109.3517478853464</v>
      </c>
      <c r="AT15" s="36">
        <f t="shared" si="95"/>
        <v>-2883.545296272423</v>
      </c>
      <c r="AU15" s="36">
        <f t="shared" si="95"/>
        <v>5923.9815854480112</v>
      </c>
      <c r="AV15" s="36">
        <f t="shared" si="95"/>
        <v>-8528.7065865950135</v>
      </c>
      <c r="AW15" s="36">
        <f t="shared" si="95"/>
        <v>-7009.3517478853173</v>
      </c>
      <c r="AX15" s="36">
        <f t="shared" si="95"/>
        <v>1632.5837359856669</v>
      </c>
      <c r="AY15" s="36">
        <f t="shared" si="95"/>
        <v>-266.40722921553242</v>
      </c>
      <c r="AZ15" s="36">
        <f t="shared" si="95"/>
        <v>-7105.3949933979748</v>
      </c>
      <c r="BA15" s="36">
        <f t="shared" si="95"/>
        <v>1411.0121256231942</v>
      </c>
      <c r="BB15" s="36">
        <f t="shared" si="95"/>
        <v>-3009.4179819036799</v>
      </c>
      <c r="BC15" s="36">
        <f t="shared" si="95"/>
        <v>-2330.9233582477464</v>
      </c>
      <c r="BD15" s="36">
        <f t="shared" si="95"/>
        <v>-776.08464857035142</v>
      </c>
      <c r="BE15" s="36">
        <f t="shared" si="95"/>
        <v>1991.6572869135198</v>
      </c>
      <c r="BF15" s="36">
        <f t="shared" si="95"/>
        <v>3991.6572869135198</v>
      </c>
      <c r="BG15" s="36">
        <f t="shared" si="95"/>
        <v>-5876.0846485703514</v>
      </c>
      <c r="BH15" s="36">
        <f t="shared" si="95"/>
        <v>4862.6250288489973</v>
      </c>
      <c r="BI15" s="36">
        <f t="shared" si="95"/>
        <v>6890.582018096291</v>
      </c>
      <c r="BJ15" s="36">
        <f t="shared" si="95"/>
        <v>13217.463738526392</v>
      </c>
      <c r="BK15" s="36">
        <f t="shared" si="95"/>
        <v>-9650.0960587505251</v>
      </c>
      <c r="BL15" s="36">
        <f t="shared" si="95"/>
        <v>-5112.0776255708188</v>
      </c>
      <c r="BM15" s="36">
        <f t="shared" si="95"/>
        <v>1253.1297477010812</v>
      </c>
      <c r="BN15" s="36">
        <f t="shared" si="95"/>
        <v>2561.7318982387078</v>
      </c>
      <c r="BO15" s="36">
        <f t="shared" si="95"/>
        <v>2543.4523283462186</v>
      </c>
      <c r="BP15" s="36">
        <f t="shared" si="95"/>
        <v>-1004.9347684279637</v>
      </c>
      <c r="BQ15" s="36">
        <f t="shared" si="95"/>
        <v>-101.70896197634283</v>
      </c>
      <c r="BR15" s="36">
        <f t="shared" si="95"/>
        <v>2672.4845864107556</v>
      </c>
      <c r="BS15" s="36">
        <f t="shared" si="95"/>
        <v>-171.60143509462068</v>
      </c>
      <c r="BT15" s="36">
        <f t="shared" si="95"/>
        <v>-3553.3218652021314</v>
      </c>
      <c r="BU15" s="36">
        <f t="shared" si="95"/>
        <v>328.39856490539387</v>
      </c>
      <c r="BV15" s="36">
        <f t="shared" si="95"/>
        <v>-2295.2573490731011</v>
      </c>
      <c r="BW15" s="36">
        <f t="shared" si="95"/>
        <v>-3293.6163779903436</v>
      </c>
      <c r="BX15" s="36">
        <f t="shared" si="95"/>
        <v>5428.7338524244115</v>
      </c>
      <c r="BY15" s="36">
        <f t="shared" si="95"/>
        <v>-2261.3583134742221</v>
      </c>
      <c r="BZ15" s="36">
        <f t="shared" si="95"/>
        <v>-8468.8851951946854</v>
      </c>
      <c r="CA15" s="36">
        <f t="shared" si="95"/>
        <v>5383.8029768483539</v>
      </c>
      <c r="CB15" s="36">
        <f t="shared" ref="CB15:ED15" si="96">CB14-BP14</f>
        <v>-3402.2185285279993</v>
      </c>
      <c r="CC15" s="36">
        <f t="shared" si="96"/>
        <v>-35.551861861320504</v>
      </c>
      <c r="CD15" s="36">
        <f t="shared" si="96"/>
        <v>-2616.1970231516316</v>
      </c>
      <c r="CE15" s="36">
        <f t="shared" si="96"/>
        <v>-902.2185285279993</v>
      </c>
      <c r="CF15" s="36">
        <f t="shared" si="96"/>
        <v>1125.7384607193235</v>
      </c>
      <c r="CG15" s="36">
        <f t="shared" si="96"/>
        <v>1531.1148048053437</v>
      </c>
      <c r="CH15" s="36">
        <f t="shared" si="96"/>
        <v>-9035.5518618613278</v>
      </c>
      <c r="CI15" s="36">
        <f t="shared" si="96"/>
        <v>9666.4201334090903</v>
      </c>
      <c r="CJ15" s="36">
        <f t="shared" si="96"/>
        <v>-11744.870189171546</v>
      </c>
      <c r="CK15" s="36">
        <f t="shared" si="96"/>
        <v>-2462.6121246554103</v>
      </c>
      <c r="CL15" s="36">
        <f t="shared" si="96"/>
        <v>205.12981082848273</v>
      </c>
      <c r="CM15" s="36">
        <f t="shared" si="96"/>
        <v>-8720.6766407844407</v>
      </c>
      <c r="CN15" s="36">
        <f t="shared" si="96"/>
        <v>605.12981082846818</v>
      </c>
      <c r="CO15" s="36">
        <f t="shared" si="96"/>
        <v>-7140.0314794941296</v>
      </c>
      <c r="CP15" s="36">
        <f t="shared" si="96"/>
        <v>7859.9685205058631</v>
      </c>
      <c r="CQ15" s="36">
        <f t="shared" si="96"/>
        <v>-5628.2035225048749</v>
      </c>
      <c r="CR15" s="36">
        <f t="shared" si="96"/>
        <v>4956.7427140542568</v>
      </c>
      <c r="CS15" s="36">
        <f t="shared" si="96"/>
        <v>-3094.8701891715464</v>
      </c>
      <c r="CT15" s="36">
        <f t="shared" si="96"/>
        <v>-2365.8379311070312</v>
      </c>
      <c r="CU15" s="36">
        <f t="shared" si="96"/>
        <v>14983.193155749759</v>
      </c>
      <c r="CV15" s="36">
        <f t="shared" si="96"/>
        <v>12324.206980634546</v>
      </c>
      <c r="CW15" s="36">
        <f t="shared" si="96"/>
        <v>-1952.2907152179978</v>
      </c>
      <c r="CX15" s="36">
        <f t="shared" si="96"/>
        <v>6067.0641234916839</v>
      </c>
      <c r="CY15" s="36">
        <f t="shared" si="96"/>
        <v>2370.2899299433193</v>
      </c>
      <c r="CZ15" s="36">
        <f t="shared" si="96"/>
        <v>167.06412349168386</v>
      </c>
      <c r="DA15" s="36">
        <f t="shared" si="96"/>
        <v>14402.547994459448</v>
      </c>
      <c r="DB15" s="36">
        <f t="shared" si="96"/>
        <v>821.90283316910791</v>
      </c>
      <c r="DC15" s="36">
        <f t="shared" si="96"/>
        <v>4600.3974568250269</v>
      </c>
      <c r="DD15" s="36">
        <f t="shared" si="96"/>
        <v>79.967349298138288</v>
      </c>
      <c r="DE15" s="36">
        <f t="shared" si="96"/>
        <v>-1499.6025431749731</v>
      </c>
      <c r="DF15" s="36">
        <f t="shared" si="96"/>
        <v>13305.773800911047</v>
      </c>
      <c r="DG15" s="36">
        <f t="shared" si="96"/>
        <v>-18384.143345000237</v>
      </c>
      <c r="DH15" s="36">
        <f t="shared" si="96"/>
        <v>-3453.6771130237976</v>
      </c>
      <c r="DI15" s="36">
        <f t="shared" si="96"/>
        <v>9320.8907939451019</v>
      </c>
      <c r="DJ15" s="36">
        <f t="shared" si="96"/>
        <v>6312.975178698267</v>
      </c>
      <c r="DK15" s="36">
        <f t="shared" si="96"/>
        <v>2534.5645077250374</v>
      </c>
      <c r="DL15" s="36">
        <f t="shared" si="96"/>
        <v>5823.9376437037718</v>
      </c>
      <c r="DM15" s="36">
        <f t="shared" si="96"/>
        <v>-3899.1631703553285</v>
      </c>
      <c r="DN15" s="36">
        <f t="shared" si="96"/>
        <v>-2753.1635018761881</v>
      </c>
      <c r="DO15" s="36">
        <f t="shared" si="96"/>
        <v>6505.7820941402315</v>
      </c>
      <c r="DP15" s="36">
        <f t="shared" si="96"/>
        <v>5192.4569656381791</v>
      </c>
      <c r="DQ15" s="36">
        <f t="shared" si="96"/>
        <v>6489.5032512134494</v>
      </c>
      <c r="DR15" s="36">
        <f t="shared" si="96"/>
        <v>-13215.53968369271</v>
      </c>
      <c r="DS15" s="36">
        <f t="shared" si="96"/>
        <v>8473.3030518841988</v>
      </c>
      <c r="DT15" s="36">
        <f t="shared" si="96"/>
        <v>8877.8996535028709</v>
      </c>
      <c r="DU15" s="36">
        <f t="shared" si="96"/>
        <v>2046.7512717420468</v>
      </c>
      <c r="DV15" s="36">
        <f t="shared" si="96"/>
        <v>5542.8047229009535</v>
      </c>
      <c r="DW15" s="36">
        <f t="shared" si="96"/>
        <v>17817.893435116624</v>
      </c>
      <c r="DX15" s="36">
        <f t="shared" si="96"/>
        <v>16402.648796515714</v>
      </c>
      <c r="DY15" s="36">
        <f t="shared" si="96"/>
        <v>16327.694150508527</v>
      </c>
      <c r="DZ15" s="129">
        <f t="shared" si="96"/>
        <v>16047.191968671337</v>
      </c>
      <c r="EA15" s="129">
        <f t="shared" si="96"/>
        <v>6372.6055210350169</v>
      </c>
      <c r="EB15" s="129">
        <f t="shared" si="96"/>
        <v>24582.899085820129</v>
      </c>
      <c r="EC15" s="129">
        <f t="shared" si="96"/>
        <v>21698.826634445853</v>
      </c>
      <c r="ED15" s="129">
        <f t="shared" si="96"/>
        <v>38271.78337561545</v>
      </c>
      <c r="EE15" s="129">
        <f>EE14-DS14</f>
        <v>8540.3446752098971</v>
      </c>
      <c r="EF15" s="129">
        <f>EF14-DT14</f>
        <v>14709.302247115178</v>
      </c>
      <c r="EG15" s="129">
        <f>EG14-DU14</f>
        <v>14991.9575784357</v>
      </c>
      <c r="EH15" s="129">
        <f t="shared" ref="EH15:FM15" si="97">EH14-DV14</f>
        <v>-5860.7305936073244</v>
      </c>
      <c r="EI15" s="129">
        <f t="shared" si="97"/>
        <v>-11459.655324790088</v>
      </c>
      <c r="EJ15" s="129">
        <f t="shared" si="97"/>
        <v>-3260.7305936073099</v>
      </c>
      <c r="EK15" s="129">
        <f t="shared" si="97"/>
        <v>-6556.4295183384966</v>
      </c>
      <c r="EL15" s="129">
        <f t="shared" si="97"/>
        <v>-24879.010163499799</v>
      </c>
      <c r="EM15" s="157">
        <f t="shared" si="97"/>
        <v>-11794.063926940638</v>
      </c>
      <c r="EN15" s="157">
        <f t="shared" si="97"/>
        <v>-33362.881131241709</v>
      </c>
      <c r="EO15" s="157">
        <f t="shared" si="97"/>
        <v>-8360.7305936073099</v>
      </c>
      <c r="EP15" s="176">
        <f t="shared" si="97"/>
        <v>-34137.074679628822</v>
      </c>
      <c r="EQ15" s="176">
        <f t="shared" si="97"/>
        <v>-36082.090285155733</v>
      </c>
      <c r="ER15" s="186">
        <f t="shared" si="97"/>
        <v>-20878.545008042653</v>
      </c>
      <c r="ES15" s="186">
        <f t="shared" si="97"/>
        <v>-18850.878090010519</v>
      </c>
      <c r="ET15" s="186">
        <f t="shared" si="97"/>
        <v>-251.38422737504879</v>
      </c>
      <c r="EU15" s="186">
        <f t="shared" si="97"/>
        <v>5641.220007523094</v>
      </c>
      <c r="EV15" s="186">
        <f t="shared" si="97"/>
        <v>-20428.271672085117</v>
      </c>
      <c r="EW15" s="198">
        <f t="shared" si="97"/>
        <v>-11114.683637895898</v>
      </c>
      <c r="EX15" s="198">
        <f t="shared" si="97"/>
        <v>24605.749112206424</v>
      </c>
      <c r="EY15" s="198">
        <f t="shared" si="97"/>
        <v>33212.707909592646</v>
      </c>
      <c r="EZ15" s="198">
        <f t="shared" si="97"/>
        <v>16875.028578324374</v>
      </c>
      <c r="FA15" s="211">
        <f t="shared" si="97"/>
        <v>5502.6134419134614</v>
      </c>
      <c r="FB15" s="211">
        <f t="shared" si="97"/>
        <v>10749.54918457981</v>
      </c>
      <c r="FC15" s="221">
        <f t="shared" si="97"/>
        <v>22068.582257430404</v>
      </c>
      <c r="FD15" s="221">
        <f t="shared" si="97"/>
        <v>-4390.6874850179447</v>
      </c>
      <c r="FE15" s="233">
        <f t="shared" si="97"/>
        <v>8117.3014080035937</v>
      </c>
      <c r="FF15" s="233">
        <f t="shared" si="97"/>
        <v>12269.801592171047</v>
      </c>
      <c r="FG15" s="233">
        <f t="shared" si="97"/>
        <v>10452.875398372911</v>
      </c>
      <c r="FH15" s="233">
        <f t="shared" si="97"/>
        <v>24456.057444457765</v>
      </c>
      <c r="FI15" s="233">
        <f t="shared" si="97"/>
        <v>9983.7866107713344</v>
      </c>
      <c r="FJ15" s="36">
        <f t="shared" si="97"/>
        <v>7362.3413483281765</v>
      </c>
      <c r="FK15" s="36">
        <f t="shared" si="97"/>
        <v>-8512.0450787797163</v>
      </c>
      <c r="FL15" s="36">
        <f t="shared" si="97"/>
        <v>16444.308720797111</v>
      </c>
      <c r="FM15" s="36">
        <f t="shared" si="97"/>
        <v>-8370.5323035381734</v>
      </c>
      <c r="FN15" s="36">
        <f t="shared" ref="FN15:GI15" si="98">FN14-FB14</f>
        <v>14430.803607446564</v>
      </c>
      <c r="FO15" s="36">
        <f t="shared" ref="FO15:FZ15" si="99">FO14-FC14</f>
        <v>-46870.667169202599</v>
      </c>
      <c r="FP15" s="36">
        <f t="shared" si="98"/>
        <v>-6776.8153740964044</v>
      </c>
      <c r="FQ15" s="233">
        <f t="shared" si="98"/>
        <v>-27035.697601396387</v>
      </c>
      <c r="FR15" s="36">
        <f t="shared" si="98"/>
        <v>-13318.63093970863</v>
      </c>
      <c r="FS15" s="36">
        <f t="shared" si="98"/>
        <v>-14878.100474123916</v>
      </c>
      <c r="FT15" s="36">
        <f t="shared" si="98"/>
        <v>-18954.835194244442</v>
      </c>
      <c r="FU15" s="36">
        <f t="shared" si="98"/>
        <v>-1771.080535591158</v>
      </c>
      <c r="FV15" s="36">
        <f t="shared" si="98"/>
        <v>-20509.937413871216</v>
      </c>
      <c r="FW15" s="36">
        <f t="shared" si="98"/>
        <v>-17174.356040840095</v>
      </c>
      <c r="FX15" s="36">
        <f t="shared" si="98"/>
        <v>-37172.931204024862</v>
      </c>
      <c r="FY15" s="257">
        <f t="shared" si="98"/>
        <v>-19676.259973933644</v>
      </c>
      <c r="FZ15" s="281">
        <f t="shared" si="99"/>
        <v>-32933.683991166225</v>
      </c>
      <c r="GA15" s="281">
        <f t="shared" si="98"/>
        <v>28352.416703174342</v>
      </c>
      <c r="GB15" s="281">
        <f t="shared" si="98"/>
        <v>4920.21904124305</v>
      </c>
      <c r="GC15" s="281">
        <f t="shared" si="98"/>
        <v>14420.635394307654</v>
      </c>
      <c r="GD15" s="281">
        <f t="shared" si="98"/>
        <v>-3846.7408392693033</v>
      </c>
      <c r="GE15" s="281">
        <f t="shared" si="98"/>
        <v>3352.7267090622627</v>
      </c>
      <c r="GF15" s="281">
        <f t="shared" si="98"/>
        <v>1265.8957831349544</v>
      </c>
      <c r="GG15" s="281">
        <f t="shared" si="98"/>
        <v>-5209.4487615809194</v>
      </c>
      <c r="GH15" s="281">
        <f t="shared" si="98"/>
        <v>2620.2249397750275</v>
      </c>
      <c r="GI15" s="281">
        <f t="shared" si="98"/>
        <v>2011.365865615604</v>
      </c>
      <c r="GJ15" s="281">
        <f t="shared" ref="GJ15:GL15" si="100">GJ14-FX14</f>
        <v>3471.575808337293</v>
      </c>
      <c r="GK15" s="281">
        <f t="shared" ref="GK15" si="101">GK14-FY14</f>
        <v>1455.6180386017804</v>
      </c>
      <c r="GL15" s="281">
        <f t="shared" si="100"/>
        <v>984.53462698920339</v>
      </c>
    </row>
    <row r="16" spans="1:194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02">BL14-AVERAGE(D14,P14,AB14,AN14,AZ14)</f>
        <v>-5568.8091715683731</v>
      </c>
      <c r="BM16" s="36">
        <f t="shared" si="102"/>
        <v>1971.3386116828715</v>
      </c>
      <c r="BN16" s="36">
        <f t="shared" si="102"/>
        <v>804.67194501620247</v>
      </c>
      <c r="BO16" s="36">
        <f t="shared" si="102"/>
        <v>1893.9192568441531</v>
      </c>
      <c r="BP16" s="36">
        <f t="shared" si="102"/>
        <v>3231.3386116828715</v>
      </c>
      <c r="BQ16" s="36">
        <f t="shared" si="102"/>
        <v>2216.499902005442</v>
      </c>
      <c r="BR16" s="36">
        <f t="shared" si="102"/>
        <v>1932.6289342635209</v>
      </c>
      <c r="BS16" s="36">
        <f t="shared" si="102"/>
        <v>-381.99472165046063</v>
      </c>
      <c r="BT16" s="36">
        <f t="shared" si="102"/>
        <v>-4615.7581625106714</v>
      </c>
      <c r="BU16" s="36">
        <f t="shared" si="102"/>
        <v>2158.0052783495366</v>
      </c>
      <c r="BV16" s="36">
        <f t="shared" si="102"/>
        <v>8087.4676439409377</v>
      </c>
      <c r="BW16" s="36">
        <f t="shared" si="102"/>
        <v>-10634.535254841707</v>
      </c>
      <c r="BX16" s="36">
        <f t="shared" si="102"/>
        <v>-118.00101044317489</v>
      </c>
      <c r="BY16" s="36">
        <f t="shared" si="102"/>
        <v>-1047.4384806481685</v>
      </c>
      <c r="BZ16" s="36">
        <f t="shared" si="102"/>
        <v>-7763.5675129062674</v>
      </c>
      <c r="CA16" s="36">
        <f t="shared" si="102"/>
        <v>7339.658293545368</v>
      </c>
      <c r="CB16" s="36">
        <f t="shared" si="102"/>
        <v>-963.56751290624743</v>
      </c>
      <c r="CC16" s="36">
        <f t="shared" si="102"/>
        <v>2442.8840999969871</v>
      </c>
      <c r="CD16" s="36">
        <f t="shared" si="102"/>
        <v>-1640.9868677449304</v>
      </c>
      <c r="CE16" s="36">
        <f t="shared" si="102"/>
        <v>-1630.2341795729126</v>
      </c>
      <c r="CF16" s="36">
        <f t="shared" si="102"/>
        <v>-2124.8578354868746</v>
      </c>
      <c r="CG16" s="36">
        <f t="shared" si="102"/>
        <v>3389.7658204270965</v>
      </c>
      <c r="CH16" s="36">
        <f t="shared" si="102"/>
        <v>-2421.6320290352705</v>
      </c>
      <c r="CI16" s="36">
        <f t="shared" si="102"/>
        <v>-106.31868420645333</v>
      </c>
      <c r="CJ16" s="36">
        <f t="shared" si="102"/>
        <v>-12700.153103402383</v>
      </c>
      <c r="CK16" s="36">
        <f t="shared" si="102"/>
        <v>-3196.641264851607</v>
      </c>
      <c r="CL16" s="36">
        <f t="shared" si="102"/>
        <v>-5778.5767487225794</v>
      </c>
      <c r="CM16" s="36">
        <f t="shared" si="102"/>
        <v>-3415.9961035612914</v>
      </c>
      <c r="CN16" s="36">
        <f t="shared" si="102"/>
        <v>-2158.5767487225785</v>
      </c>
      <c r="CO16" s="36">
        <f t="shared" si="102"/>
        <v>-7054.7057809806538</v>
      </c>
      <c r="CP16" s="36">
        <f t="shared" si="102"/>
        <v>8390.4555093419349</v>
      </c>
      <c r="CQ16" s="36">
        <f t="shared" si="102"/>
        <v>-7618.5767487225849</v>
      </c>
      <c r="CR16" s="36">
        <f t="shared" si="102"/>
        <v>3964.6490577290328</v>
      </c>
      <c r="CS16" s="36">
        <f t="shared" si="102"/>
        <v>-318.57674872258212</v>
      </c>
      <c r="CT16" s="36">
        <f t="shared" si="102"/>
        <v>-5357.9315874322638</v>
      </c>
      <c r="CU16" s="36">
        <f t="shared" si="102"/>
        <v>16826.839566339509</v>
      </c>
      <c r="CV16" s="36">
        <f t="shared" si="102"/>
        <v>2719.6410918440342</v>
      </c>
      <c r="CW16" s="36">
        <f t="shared" si="102"/>
        <v>-4495.7410788217876</v>
      </c>
      <c r="CX16" s="36">
        <f t="shared" si="102"/>
        <v>1572.6460179524061</v>
      </c>
      <c r="CY16" s="36">
        <f t="shared" si="102"/>
        <v>-824.77333688628278</v>
      </c>
      <c r="CZ16" s="36">
        <f t="shared" si="102"/>
        <v>-1947.3539820475962</v>
      </c>
      <c r="DA16" s="36">
        <f t="shared" si="102"/>
        <v>9026.8395663395186</v>
      </c>
      <c r="DB16" s="36">
        <f t="shared" si="102"/>
        <v>7407.484727629826</v>
      </c>
      <c r="DC16" s="36">
        <f t="shared" si="102"/>
        <v>-1687.3539820475908</v>
      </c>
      <c r="DD16" s="36">
        <f t="shared" si="102"/>
        <v>4272.0008566620845</v>
      </c>
      <c r="DE16" s="36">
        <f t="shared" si="102"/>
        <v>-1547.353982047588</v>
      </c>
      <c r="DF16" s="36">
        <f t="shared" si="102"/>
        <v>7717.162146984665</v>
      </c>
      <c r="DG16" s="36">
        <f t="shared" si="102"/>
        <v>-3845.2025033012178</v>
      </c>
      <c r="DH16" s="36">
        <f t="shared" si="102"/>
        <v>507.84437383651311</v>
      </c>
      <c r="DI16" s="36">
        <f t="shared" si="102"/>
        <v>5627.5735711279849</v>
      </c>
      <c r="DJ16" s="36">
        <f t="shared" si="102"/>
        <v>8414.4966655585704</v>
      </c>
      <c r="DK16" s="36">
        <f t="shared" si="102"/>
        <v>1860.6021236176139</v>
      </c>
      <c r="DL16" s="36">
        <f t="shared" si="102"/>
        <v>4758.7924638974073</v>
      </c>
      <c r="DM16" s="36">
        <f t="shared" si="102"/>
        <v>3304.2938003759555</v>
      </c>
      <c r="DN16" s="36">
        <f t="shared" si="102"/>
        <v>2108.3579849841144</v>
      </c>
      <c r="DO16" s="36">
        <f t="shared" si="102"/>
        <v>6413.9702476672046</v>
      </c>
      <c r="DP16" s="36">
        <f t="shared" si="102"/>
        <v>7970.1074847565469</v>
      </c>
      <c r="DQ16" s="36">
        <f t="shared" si="102"/>
        <v>4111.0247380737592</v>
      </c>
      <c r="DR16" s="36">
        <f t="shared" si="102"/>
        <v>-8063.695616187244</v>
      </c>
      <c r="DS16" s="36">
        <f t="shared" si="102"/>
        <v>5963.7490470994308</v>
      </c>
      <c r="DT16" s="36">
        <f t="shared" si="102"/>
        <v>9897.2808462808243</v>
      </c>
      <c r="DU16" s="36">
        <f t="shared" si="102"/>
        <v>6894.7729652103208</v>
      </c>
      <c r="DV16" s="36">
        <f t="shared" si="102"/>
        <v>12621.698225247033</v>
      </c>
      <c r="DW16" s="36">
        <f t="shared" si="102"/>
        <v>18856.208938318541</v>
      </c>
      <c r="DX16" s="36">
        <f t="shared" ref="DX16:ED16" si="103">DX14-AVERAGE(BP14,CB14,CN14,CZ14,DL14)</f>
        <v>20723.64560419953</v>
      </c>
      <c r="DY16" s="36">
        <f t="shared" si="103"/>
        <v>18986.769446730017</v>
      </c>
      <c r="DZ16" s="129">
        <f t="shared" si="103"/>
        <v>16958.55087064387</v>
      </c>
      <c r="EA16" s="129">
        <f t="shared" si="103"/>
        <v>11905.744555734669</v>
      </c>
      <c r="EB16" s="129">
        <f t="shared" si="103"/>
        <v>30992.689845675122</v>
      </c>
      <c r="EC16" s="129">
        <f t="shared" si="103"/>
        <v>25058.942594804081</v>
      </c>
      <c r="ED16" s="129">
        <f t="shared" si="103"/>
        <v>32929.370364392831</v>
      </c>
      <c r="EE16" s="129">
        <f>EE14-AVERAGE(BW14,CI14,CU14,DG14,DS14)</f>
        <v>12215.062398698832</v>
      </c>
      <c r="EF16" s="129">
        <f>EF14-AVERAGE(BX14,CJ14,CV14,DH14,DT14)</f>
        <v>22320.124456522703</v>
      </c>
      <c r="EG16" s="129">
        <f>EG14-AVERAGE(BY14,CK14,CW14,DI14,DU14)</f>
        <v>20948.454361178119</v>
      </c>
      <c r="EH16" s="129">
        <f t="shared" ref="EH16:FM16" si="104">EH14-AVERAGE(BZ14,CL14,CX14,DJ14,DV14)</f>
        <v>4829.1499034947683</v>
      </c>
      <c r="EI16" s="129">
        <f t="shared" si="104"/>
        <v>3519.3787717586733</v>
      </c>
      <c r="EJ16" s="129">
        <f t="shared" si="104"/>
        <v>13543.602641389891</v>
      </c>
      <c r="EK16" s="129">
        <f t="shared" si="104"/>
        <v>8499.2408017400812</v>
      </c>
      <c r="EL16" s="129">
        <f t="shared" si="104"/>
        <v>-11792.399852319626</v>
      </c>
      <c r="EM16" s="157">
        <f t="shared" si="104"/>
        <v>-2077.99197539945</v>
      </c>
      <c r="EN16" s="157">
        <f t="shared" si="104"/>
        <v>-9557.7522006725922</v>
      </c>
      <c r="EO16" s="157">
        <f t="shared" si="104"/>
        <v>11673.217609573145</v>
      </c>
      <c r="EP16" s="176">
        <f t="shared" si="104"/>
        <v>-6599.8298552090782</v>
      </c>
      <c r="EQ16" s="176">
        <f t="shared" si="104"/>
        <v>-28522.85142070744</v>
      </c>
      <c r="ER16" s="186">
        <f t="shared" si="104"/>
        <v>-2700.9928673313952</v>
      </c>
      <c r="ES16" s="186">
        <f t="shared" si="104"/>
        <v>-2291.3630896822906</v>
      </c>
      <c r="ET16" s="186">
        <f t="shared" si="104"/>
        <v>2124.3170276573073</v>
      </c>
      <c r="EU16" s="186">
        <f t="shared" si="104"/>
        <v>8652.1155978396764</v>
      </c>
      <c r="EV16" s="186">
        <f t="shared" si="104"/>
        <v>-10832.278986881691</v>
      </c>
      <c r="EW16" s="198">
        <f t="shared" si="104"/>
        <v>-5242.3664315118203</v>
      </c>
      <c r="EX16" s="198">
        <f t="shared" si="104"/>
        <v>13393.971328492733</v>
      </c>
      <c r="EY16" s="198">
        <f t="shared" si="104"/>
        <v>31123.412409682242</v>
      </c>
      <c r="EZ16" s="198">
        <f t="shared" si="104"/>
        <v>7027.4393809379835</v>
      </c>
      <c r="FA16" s="211">
        <f t="shared" si="104"/>
        <v>14129.205739545512</v>
      </c>
      <c r="FB16" s="211">
        <f t="shared" si="104"/>
        <v>3777.8983529511497</v>
      </c>
      <c r="FC16" s="221">
        <f t="shared" si="104"/>
        <v>-1960.3906138146122</v>
      </c>
      <c r="FD16" s="221">
        <f t="shared" si="104"/>
        <v>-9407.5177043865697</v>
      </c>
      <c r="FE16" s="233">
        <f t="shared" si="104"/>
        <v>4714.6521505424371</v>
      </c>
      <c r="FF16" s="233">
        <f t="shared" si="104"/>
        <v>12031.972779006648</v>
      </c>
      <c r="FG16" s="233">
        <f t="shared" si="104"/>
        <v>15724.128485108991</v>
      </c>
      <c r="FH16" s="233">
        <f t="shared" si="104"/>
        <v>13882.848797972325</v>
      </c>
      <c r="FI16" s="233">
        <f t="shared" si="104"/>
        <v>2909.4270155838631</v>
      </c>
      <c r="FJ16" s="36">
        <f t="shared" si="104"/>
        <v>17987.778627086733</v>
      </c>
      <c r="FK16" s="36">
        <f t="shared" si="104"/>
        <v>14831.88151997207</v>
      </c>
      <c r="FL16" s="36">
        <f t="shared" si="104"/>
        <v>20798.253932167274</v>
      </c>
      <c r="FM16" s="36">
        <f t="shared" si="104"/>
        <v>992.55139784924177</v>
      </c>
      <c r="FN16" s="36">
        <f t="shared" ref="FN16:GI16" si="105">FN14-AVERAGE(DF14,DR14,ED14,EP14,FB14)</f>
        <v>15213.803560840755</v>
      </c>
      <c r="FO16" s="36">
        <f t="shared" ref="FO16:FZ16" si="106">FO14-AVERAGE(DG14,DS14,EE14,EQ14,FC14)</f>
        <v>-45754.25705389092</v>
      </c>
      <c r="FP16" s="36">
        <f t="shared" si="105"/>
        <v>-15157.191537389706</v>
      </c>
      <c r="FQ16" s="233">
        <f t="shared" si="105"/>
        <v>-25446.250043277134</v>
      </c>
      <c r="FR16" s="36">
        <f t="shared" si="105"/>
        <v>-4889.3514952595615</v>
      </c>
      <c r="FS16" s="36">
        <f t="shared" si="105"/>
        <v>-4151.3515938044402</v>
      </c>
      <c r="FT16" s="36">
        <f t="shared" si="105"/>
        <v>-9670.7147200690815</v>
      </c>
      <c r="FU16" s="36">
        <f t="shared" si="105"/>
        <v>190.10559305467768</v>
      </c>
      <c r="FV16" s="36">
        <f t="shared" si="105"/>
        <v>-6598.780539550472</v>
      </c>
      <c r="FW16" s="36">
        <f t="shared" si="105"/>
        <v>-7499.4718246775328</v>
      </c>
      <c r="FX16" s="36">
        <f t="shared" si="105"/>
        <v>-22321.039715725208</v>
      </c>
      <c r="FY16" s="257">
        <f t="shared" si="105"/>
        <v>-22075.64466216986</v>
      </c>
      <c r="FZ16" s="281">
        <f t="shared" si="106"/>
        <v>-20939.78479118953</v>
      </c>
      <c r="GA16" s="281">
        <f t="shared" si="105"/>
        <v>-8627.7348567498084</v>
      </c>
      <c r="GB16" s="281">
        <f t="shared" si="105"/>
        <v>-8545.2033028388651</v>
      </c>
      <c r="GC16" s="281">
        <f t="shared" si="105"/>
        <v>-6879.5015623243671</v>
      </c>
      <c r="GD16" s="281">
        <f t="shared" si="105"/>
        <v>-8412.4644454050631</v>
      </c>
      <c r="GE16" s="281">
        <f t="shared" si="105"/>
        <v>-2313.4714931619037</v>
      </c>
      <c r="GF16" s="281">
        <f t="shared" si="105"/>
        <v>-8047.7926931414495</v>
      </c>
      <c r="GG16" s="281">
        <f t="shared" si="105"/>
        <v>-6393.2005824171038</v>
      </c>
      <c r="GH16" s="281">
        <f t="shared" si="105"/>
        <v>-4503.822570142429</v>
      </c>
      <c r="GI16" s="281">
        <f t="shared" si="105"/>
        <v>-5909.0756358753715</v>
      </c>
      <c r="GJ16" s="281">
        <f t="shared" ref="GJ16:GL16" si="107">GJ14-AVERAGE(EB14,EN14,EZ14,FL14,FX14)</f>
        <v>-16322.748717322922</v>
      </c>
      <c r="GK16" s="281">
        <f t="shared" ref="GK16" si="108">GK14-AVERAGE(EC14,EO14,FA14,FM14,FY14)</f>
        <v>-18778.810064624115</v>
      </c>
      <c r="GL16" s="281">
        <f t="shared" si="107"/>
        <v>-19231.525663569679</v>
      </c>
    </row>
    <row r="17" spans="1:194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09">DG14-DG53</f>
        <v>0</v>
      </c>
      <c r="DH17" s="40">
        <f t="shared" si="109"/>
        <v>0</v>
      </c>
      <c r="DI17" s="40">
        <f t="shared" si="109"/>
        <v>0</v>
      </c>
      <c r="DJ17" s="40">
        <f t="shared" si="109"/>
        <v>0</v>
      </c>
      <c r="DK17" s="40">
        <f t="shared" si="109"/>
        <v>0</v>
      </c>
      <c r="DL17" s="40">
        <f t="shared" si="109"/>
        <v>0</v>
      </c>
      <c r="DM17" s="40">
        <f t="shared" si="109"/>
        <v>0</v>
      </c>
      <c r="DN17" s="40">
        <f t="shared" si="109"/>
        <v>0</v>
      </c>
      <c r="DO17" s="40">
        <f t="shared" si="109"/>
        <v>0</v>
      </c>
      <c r="DP17" s="40">
        <f t="shared" si="109"/>
        <v>0</v>
      </c>
      <c r="DQ17" s="40">
        <f t="shared" si="109"/>
        <v>0</v>
      </c>
      <c r="DR17" s="40">
        <f t="shared" si="109"/>
        <v>0</v>
      </c>
      <c r="DS17" s="40">
        <f t="shared" si="109"/>
        <v>0</v>
      </c>
      <c r="DT17" s="40">
        <f t="shared" si="109"/>
        <v>0</v>
      </c>
      <c r="DU17" s="40">
        <f t="shared" si="109"/>
        <v>0</v>
      </c>
      <c r="DV17" s="40">
        <f t="shared" si="109"/>
        <v>0</v>
      </c>
      <c r="DW17" s="40">
        <f t="shared" si="109"/>
        <v>0</v>
      </c>
      <c r="DX17" s="40">
        <f t="shared" si="109"/>
        <v>0</v>
      </c>
      <c r="DY17" s="40">
        <f t="shared" si="109"/>
        <v>0</v>
      </c>
      <c r="DZ17" s="131">
        <f t="shared" si="109"/>
        <v>0</v>
      </c>
      <c r="EA17" s="131">
        <f t="shared" si="109"/>
        <v>0</v>
      </c>
      <c r="EB17" s="131">
        <f t="shared" si="109"/>
        <v>0</v>
      </c>
      <c r="EC17" s="131">
        <f t="shared" si="109"/>
        <v>0</v>
      </c>
      <c r="ED17" s="131">
        <f t="shared" si="109"/>
        <v>0</v>
      </c>
      <c r="EE17" s="131">
        <f t="shared" si="109"/>
        <v>0</v>
      </c>
      <c r="EF17" s="131">
        <f t="shared" si="109"/>
        <v>0</v>
      </c>
      <c r="EG17" s="131">
        <f t="shared" si="109"/>
        <v>0</v>
      </c>
      <c r="EH17" s="131">
        <f t="shared" si="109"/>
        <v>0</v>
      </c>
      <c r="EI17" s="131">
        <f t="shared" si="109"/>
        <v>0</v>
      </c>
      <c r="EJ17" s="131">
        <f t="shared" si="109"/>
        <v>0</v>
      </c>
      <c r="EK17" s="131">
        <f t="shared" si="109"/>
        <v>0</v>
      </c>
      <c r="EL17" s="131">
        <f t="shared" si="109"/>
        <v>0</v>
      </c>
      <c r="EM17" s="159">
        <f t="shared" si="109"/>
        <v>0</v>
      </c>
      <c r="EN17" s="159">
        <f t="shared" si="109"/>
        <v>0</v>
      </c>
      <c r="EO17" s="159">
        <f t="shared" ref="EO17:FF17" si="110">EO14-EO53</f>
        <v>0</v>
      </c>
      <c r="EP17" s="178">
        <f t="shared" si="110"/>
        <v>0</v>
      </c>
      <c r="EQ17" s="178">
        <f t="shared" si="110"/>
        <v>0</v>
      </c>
      <c r="ER17" s="188">
        <f t="shared" si="110"/>
        <v>0</v>
      </c>
      <c r="ES17" s="188">
        <f t="shared" si="110"/>
        <v>0</v>
      </c>
      <c r="ET17" s="188">
        <f t="shared" si="110"/>
        <v>0</v>
      </c>
      <c r="EU17" s="188">
        <f t="shared" si="110"/>
        <v>0</v>
      </c>
      <c r="EV17" s="188">
        <f t="shared" si="110"/>
        <v>0</v>
      </c>
      <c r="EW17" s="200">
        <f t="shared" si="110"/>
        <v>0</v>
      </c>
      <c r="EX17" s="200">
        <f t="shared" si="110"/>
        <v>0</v>
      </c>
      <c r="EY17" s="200">
        <f t="shared" si="110"/>
        <v>0</v>
      </c>
      <c r="EZ17" s="200">
        <f t="shared" si="110"/>
        <v>0</v>
      </c>
      <c r="FA17" s="213">
        <f t="shared" si="110"/>
        <v>0</v>
      </c>
      <c r="FB17" s="213">
        <f t="shared" si="110"/>
        <v>0</v>
      </c>
      <c r="FC17" s="223">
        <f t="shared" si="110"/>
        <v>0</v>
      </c>
      <c r="FD17" s="223">
        <f t="shared" si="110"/>
        <v>0</v>
      </c>
      <c r="FE17" s="235">
        <f t="shared" si="110"/>
        <v>0</v>
      </c>
      <c r="FF17" s="235">
        <f t="shared" si="110"/>
        <v>0</v>
      </c>
      <c r="FG17" s="235">
        <f t="shared" ref="FG17:FH17" si="111">FG14-FG53</f>
        <v>0</v>
      </c>
      <c r="FH17" s="235">
        <f t="shared" si="111"/>
        <v>0</v>
      </c>
      <c r="FI17" s="235">
        <f t="shared" ref="FI17:FJ17" si="112">FI14-FI53</f>
        <v>0</v>
      </c>
      <c r="FJ17" s="40">
        <f t="shared" si="112"/>
        <v>0</v>
      </c>
      <c r="FK17" s="40">
        <f t="shared" ref="FK17" si="113">FK14-FK53</f>
        <v>0</v>
      </c>
      <c r="FL17" s="40">
        <f t="shared" ref="FL17:FP17" si="114">FL14-FL53</f>
        <v>0</v>
      </c>
      <c r="FM17" s="40">
        <f t="shared" si="114"/>
        <v>0</v>
      </c>
      <c r="FN17" s="40">
        <f t="shared" si="114"/>
        <v>0</v>
      </c>
      <c r="FO17" s="40">
        <f t="shared" si="114"/>
        <v>-5484.2243295882654</v>
      </c>
      <c r="FP17" s="40">
        <f t="shared" si="114"/>
        <v>-4626.6373578927305</v>
      </c>
      <c r="FQ17" s="235">
        <f t="shared" ref="FQ17:FR17" si="115">FQ14-FQ53</f>
        <v>-4301.3498004606517</v>
      </c>
      <c r="FR17" s="40">
        <f t="shared" si="115"/>
        <v>-3699.045167350152</v>
      </c>
      <c r="FS17" s="40">
        <f t="shared" ref="FS17:FT17" si="116">FS14-FS53</f>
        <v>-3455.2957977791375</v>
      </c>
      <c r="FT17" s="40">
        <f t="shared" si="116"/>
        <v>-3458.369906102831</v>
      </c>
      <c r="FU17" s="40">
        <f t="shared" ref="FU17:FV17" si="117">FU14-FU53</f>
        <v>-3315.9596824134642</v>
      </c>
      <c r="FV17" s="40">
        <f t="shared" si="117"/>
        <v>-3795.9450251373055</v>
      </c>
      <c r="FW17" s="40">
        <f t="shared" ref="FW17:FX17" si="118">FW14-FW53</f>
        <v>-4188.0934153276758</v>
      </c>
      <c r="FX17" s="40">
        <f t="shared" si="118"/>
        <v>-3502.9753225349268</v>
      </c>
      <c r="FY17" s="259">
        <f t="shared" ref="FY17:GB17" si="119">FY14-FY53</f>
        <v>-2828.4663951691327</v>
      </c>
      <c r="FZ17" s="283">
        <f t="shared" si="119"/>
        <v>-3207.1273725840438</v>
      </c>
      <c r="GA17" s="283">
        <f t="shared" si="119"/>
        <v>-1889.0637478111312</v>
      </c>
      <c r="GB17" s="283">
        <f t="shared" si="119"/>
        <v>-1448.5903295814205</v>
      </c>
      <c r="GC17" s="283">
        <f t="shared" ref="GC17:GD17" si="120">GC14-GC53</f>
        <v>-540.09532429702813</v>
      </c>
      <c r="GD17" s="283">
        <f t="shared" si="120"/>
        <v>213.28142679996381</v>
      </c>
      <c r="GE17" s="283">
        <f t="shared" ref="GE17:GK17" si="121">GE14-GE53</f>
        <v>555.76318059685582</v>
      </c>
      <c r="GF17" s="283">
        <f t="shared" si="121"/>
        <v>780.97838359771413</v>
      </c>
      <c r="GG17" s="283">
        <f t="shared" si="121"/>
        <v>983.13675313330896</v>
      </c>
      <c r="GH17" s="283">
        <f t="shared" si="121"/>
        <v>634.99826521279465</v>
      </c>
      <c r="GI17" s="283">
        <f t="shared" si="121"/>
        <v>153.39679254752991</v>
      </c>
      <c r="GJ17" s="283">
        <f t="shared" si="121"/>
        <v>-692.03990935673937</v>
      </c>
      <c r="GK17" s="283">
        <f t="shared" si="121"/>
        <v>-1113.7331497098785</v>
      </c>
      <c r="GL17" s="283">
        <f t="shared" ref="GL17" si="122">GL14-GL53</f>
        <v>14413.969863300401</v>
      </c>
    </row>
    <row r="18" spans="1:194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62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260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</row>
    <row r="19" spans="1:194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40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259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</row>
    <row r="20" spans="1:194" x14ac:dyDescent="0.2">
      <c r="A20" s="12" t="s">
        <v>6</v>
      </c>
      <c r="B20" s="12" t="s">
        <v>11</v>
      </c>
      <c r="C20" s="30">
        <f t="shared" ref="C20:AH20" si="123">C25+C30</f>
        <v>119909.59060005189</v>
      </c>
      <c r="D20" s="30">
        <f t="shared" si="123"/>
        <v>108183.78414843898</v>
      </c>
      <c r="E20" s="30">
        <f t="shared" si="123"/>
        <v>100522.49382585834</v>
      </c>
      <c r="F20" s="30">
        <f t="shared" si="123"/>
        <v>98150.450815105665</v>
      </c>
      <c r="G20" s="30">
        <f t="shared" si="123"/>
        <v>88619.268019406722</v>
      </c>
      <c r="H20" s="30">
        <f t="shared" si="123"/>
        <v>86583.784148438994</v>
      </c>
      <c r="I20" s="30">
        <f t="shared" si="123"/>
        <v>81264.429309729312</v>
      </c>
      <c r="J20" s="30">
        <f t="shared" si="123"/>
        <v>81103.138987148661</v>
      </c>
      <c r="K20" s="30">
        <f t="shared" si="123"/>
        <v>88650.450815105665</v>
      </c>
      <c r="L20" s="30">
        <f t="shared" si="123"/>
        <v>95103.138987148675</v>
      </c>
      <c r="M20" s="30">
        <f t="shared" si="123"/>
        <v>104617.11748177232</v>
      </c>
      <c r="N20" s="30">
        <f t="shared" si="123"/>
        <v>120393.46156779384</v>
      </c>
      <c r="O20" s="30">
        <f t="shared" si="123"/>
        <v>107850.95728046037</v>
      </c>
      <c r="P20" s="30">
        <f t="shared" si="123"/>
        <v>103231.1416122576</v>
      </c>
      <c r="Q20" s="30">
        <f t="shared" si="123"/>
        <v>103721.92502239585</v>
      </c>
      <c r="R20" s="30">
        <f t="shared" si="123"/>
        <v>91335.903517019513</v>
      </c>
      <c r="S20" s="30">
        <f t="shared" si="123"/>
        <v>83334.828248202291</v>
      </c>
      <c r="T20" s="30">
        <f t="shared" si="123"/>
        <v>73369.236850352841</v>
      </c>
      <c r="U20" s="30">
        <f t="shared" si="123"/>
        <v>66786.441151428124</v>
      </c>
      <c r="V20" s="30">
        <f t="shared" si="123"/>
        <v>90044.505667557154</v>
      </c>
      <c r="W20" s="30">
        <f t="shared" si="123"/>
        <v>74502.570183686184</v>
      </c>
      <c r="X20" s="30">
        <f t="shared" si="123"/>
        <v>84915.473409492624</v>
      </c>
      <c r="Y20" s="30">
        <f t="shared" si="123"/>
        <v>91702.570183686199</v>
      </c>
      <c r="Z20" s="30">
        <f t="shared" si="123"/>
        <v>112205.79599013781</v>
      </c>
      <c r="AA20" s="30">
        <f t="shared" si="123"/>
        <v>122543.92576991029</v>
      </c>
      <c r="AB20" s="30">
        <f t="shared" si="123"/>
        <v>98143.004110924128</v>
      </c>
      <c r="AC20" s="30">
        <f t="shared" si="123"/>
        <v>93737.474157007091</v>
      </c>
      <c r="AD20" s="30">
        <f t="shared" si="123"/>
        <v>83985.861253781288</v>
      </c>
      <c r="AE20" s="30">
        <f t="shared" si="123"/>
        <v>85995.538673136121</v>
      </c>
      <c r="AF20" s="30">
        <f t="shared" si="123"/>
        <v>80519.194587114602</v>
      </c>
      <c r="AG20" s="30">
        <f t="shared" si="123"/>
        <v>80124.570931200651</v>
      </c>
      <c r="AH20" s="30">
        <f t="shared" si="123"/>
        <v>79221.345124749016</v>
      </c>
      <c r="AI20" s="30">
        <f t="shared" ref="AI20:BN20" si="124">AI25+AI30</f>
        <v>80452.52792044793</v>
      </c>
      <c r="AJ20" s="30">
        <f t="shared" si="124"/>
        <v>93898.764479587728</v>
      </c>
      <c r="AK20" s="30">
        <f t="shared" si="124"/>
        <v>94885.861253781273</v>
      </c>
      <c r="AL20" s="30">
        <f t="shared" si="124"/>
        <v>109318.11931829739</v>
      </c>
      <c r="AM20" s="30">
        <f t="shared" si="124"/>
        <v>120887.8509968463</v>
      </c>
      <c r="AN20" s="30">
        <f t="shared" si="124"/>
        <v>103685.40383333131</v>
      </c>
      <c r="AO20" s="30">
        <f t="shared" si="124"/>
        <v>90371.721964588243</v>
      </c>
      <c r="AP20" s="30">
        <f t="shared" si="124"/>
        <v>78223.334867814032</v>
      </c>
      <c r="AQ20" s="30">
        <f t="shared" si="124"/>
        <v>82145.915512975305</v>
      </c>
      <c r="AR20" s="30">
        <f t="shared" si="124"/>
        <v>80023.334867814032</v>
      </c>
      <c r="AS20" s="30">
        <f t="shared" si="124"/>
        <v>71113.657448459198</v>
      </c>
      <c r="AT20" s="30">
        <f t="shared" si="124"/>
        <v>72662.044545233395</v>
      </c>
      <c r="AU20" s="30">
        <f t="shared" si="124"/>
        <v>83656.668201147375</v>
      </c>
      <c r="AV20" s="30">
        <f t="shared" si="124"/>
        <v>78952.367125878547</v>
      </c>
      <c r="AW20" s="30">
        <f t="shared" si="124"/>
        <v>89623.334867814061</v>
      </c>
      <c r="AX20" s="30">
        <f t="shared" si="124"/>
        <v>96145.915512975349</v>
      </c>
      <c r="AY20" s="30">
        <f t="shared" si="124"/>
        <v>104504.24135304541</v>
      </c>
      <c r="AZ20" s="30">
        <f t="shared" si="124"/>
        <v>92660.923380695196</v>
      </c>
      <c r="BA20" s="30">
        <f t="shared" si="124"/>
        <v>92149.402643367997</v>
      </c>
      <c r="BB20" s="30">
        <f t="shared" si="124"/>
        <v>75741.875761647592</v>
      </c>
      <c r="BC20" s="30">
        <f t="shared" si="124"/>
        <v>67665.531675626087</v>
      </c>
      <c r="BD20" s="30">
        <f t="shared" si="124"/>
        <v>69208.542428314249</v>
      </c>
      <c r="BE20" s="30">
        <f t="shared" si="124"/>
        <v>58407.467159497035</v>
      </c>
      <c r="BF20" s="30">
        <f t="shared" si="124"/>
        <v>64149.402643368005</v>
      </c>
      <c r="BG20" s="30">
        <f t="shared" si="124"/>
        <v>71875.209094980921</v>
      </c>
      <c r="BH20" s="30">
        <f t="shared" si="124"/>
        <v>80504.241353045421</v>
      </c>
      <c r="BI20" s="30">
        <f t="shared" si="124"/>
        <v>81808.542428314235</v>
      </c>
      <c r="BJ20" s="30">
        <f t="shared" si="124"/>
        <v>102697.78974014219</v>
      </c>
      <c r="BK20" s="30">
        <f t="shared" si="124"/>
        <v>93830.526445887474</v>
      </c>
      <c r="BL20" s="30">
        <f t="shared" si="124"/>
        <v>90613.936584136318</v>
      </c>
      <c r="BM20" s="30">
        <f t="shared" si="124"/>
        <v>92024.074832984261</v>
      </c>
      <c r="BN20" s="30">
        <f t="shared" si="124"/>
        <v>84918.698488898241</v>
      </c>
      <c r="BO20" s="30">
        <f t="shared" ref="BO20:CT20" si="125">BO25+BO30</f>
        <v>70991.81676846811</v>
      </c>
      <c r="BP20" s="30">
        <f t="shared" si="125"/>
        <v>69385.365155564898</v>
      </c>
      <c r="BQ20" s="30">
        <f t="shared" si="125"/>
        <v>64088.590962016511</v>
      </c>
      <c r="BR20" s="30">
        <f t="shared" si="125"/>
        <v>64572.461929758458</v>
      </c>
      <c r="BS20" s="30">
        <f t="shared" si="125"/>
        <v>71318.698488898241</v>
      </c>
      <c r="BT20" s="30">
        <f t="shared" si="125"/>
        <v>75346.655478145563</v>
      </c>
      <c r="BU20" s="30">
        <f t="shared" si="125"/>
        <v>84018.698488898226</v>
      </c>
      <c r="BV20" s="30">
        <f t="shared" si="125"/>
        <v>106669.23612330684</v>
      </c>
      <c r="BW20" s="30">
        <f t="shared" si="125"/>
        <v>103038.44435326054</v>
      </c>
      <c r="BX20" s="30">
        <f t="shared" si="125"/>
        <v>106304.5733855186</v>
      </c>
      <c r="BY20" s="30">
        <f t="shared" si="125"/>
        <v>100199.73467584117</v>
      </c>
      <c r="BZ20" s="30">
        <f t="shared" si="125"/>
        <v>79687.906718851897</v>
      </c>
      <c r="CA20" s="30">
        <f t="shared" si="125"/>
        <v>82231.992740357295</v>
      </c>
      <c r="CB20" s="30">
        <f t="shared" si="125"/>
        <v>75221.24005218524</v>
      </c>
      <c r="CC20" s="30">
        <f t="shared" si="125"/>
        <v>77006.186288744386</v>
      </c>
      <c r="CD20" s="30">
        <f t="shared" si="125"/>
        <v>76425.541127454097</v>
      </c>
      <c r="CE20" s="30">
        <f t="shared" si="125"/>
        <v>78254.573385518568</v>
      </c>
      <c r="CF20" s="30">
        <f t="shared" si="125"/>
        <v>81457.799191970218</v>
      </c>
      <c r="CG20" s="30">
        <f t="shared" si="125"/>
        <v>93354.573385518597</v>
      </c>
      <c r="CH20" s="30">
        <f t="shared" si="125"/>
        <v>107264.25080487343</v>
      </c>
      <c r="CI20" s="30">
        <f t="shared" si="125"/>
        <v>97855.128982239141</v>
      </c>
      <c r="CJ20" s="30">
        <f t="shared" si="125"/>
        <v>77788.308705741452</v>
      </c>
      <c r="CK20" s="30">
        <f t="shared" si="125"/>
        <v>78919.645111271413</v>
      </c>
      <c r="CL20" s="30">
        <f t="shared" si="125"/>
        <v>65078.784896217636</v>
      </c>
      <c r="CM20" s="30">
        <f t="shared" si="125"/>
        <v>67919.645111271398</v>
      </c>
      <c r="CN20" s="30">
        <f t="shared" si="125"/>
        <v>68312.118229550979</v>
      </c>
      <c r="CO20" s="30">
        <f t="shared" si="125"/>
        <v>59887.38704675527</v>
      </c>
      <c r="CP20" s="30">
        <f t="shared" si="125"/>
        <v>76274.483820948837</v>
      </c>
      <c r="CQ20" s="30">
        <f t="shared" si="125"/>
        <v>65878.784896217636</v>
      </c>
      <c r="CR20" s="30">
        <f t="shared" si="125"/>
        <v>85984.161240303656</v>
      </c>
      <c r="CS20" s="30">
        <f t="shared" si="125"/>
        <v>89478.784896217636</v>
      </c>
      <c r="CT20" s="30">
        <f t="shared" si="125"/>
        <v>94500.290272561731</v>
      </c>
      <c r="CU20" s="30">
        <f t="shared" ref="CU20:ED20" si="126">CU25+CU30</f>
        <v>111211.54262863658</v>
      </c>
      <c r="CV20" s="30">
        <f t="shared" si="126"/>
        <v>76090.574886701099</v>
      </c>
      <c r="CW20" s="30">
        <f t="shared" si="126"/>
        <v>72663.155531862387</v>
      </c>
      <c r="CX20" s="30">
        <f t="shared" si="126"/>
        <v>67440.574886701084</v>
      </c>
      <c r="CY20" s="30">
        <f t="shared" si="126"/>
        <v>64695.413596378523</v>
      </c>
      <c r="CZ20" s="30">
        <f t="shared" si="126"/>
        <v>63373.908220034427</v>
      </c>
      <c r="DA20" s="30">
        <f t="shared" si="126"/>
        <v>68953.478112507553</v>
      </c>
      <c r="DB20" s="30">
        <f t="shared" si="126"/>
        <v>73953.478112507553</v>
      </c>
      <c r="DC20" s="30">
        <f t="shared" si="126"/>
        <v>66173.908220034427</v>
      </c>
      <c r="DD20" s="30">
        <f t="shared" si="126"/>
        <v>78630.897467346265</v>
      </c>
      <c r="DE20" s="30">
        <f t="shared" si="126"/>
        <v>75140.574886701099</v>
      </c>
      <c r="DF20" s="30">
        <f t="shared" si="126"/>
        <v>101114.76843508819</v>
      </c>
      <c r="DG20" s="30">
        <f t="shared" si="126"/>
        <v>99415.203083901477</v>
      </c>
      <c r="DH20" s="30">
        <f t="shared" si="126"/>
        <v>86874.471159195891</v>
      </c>
      <c r="DI20" s="30">
        <f t="shared" si="126"/>
        <v>87442.817868008104</v>
      </c>
      <c r="DJ20" s="30">
        <f t="shared" si="126"/>
        <v>77710.171069965567</v>
      </c>
      <c r="DK20" s="30">
        <f t="shared" si="126"/>
        <v>74172.620614046129</v>
      </c>
      <c r="DL20" s="30">
        <f t="shared" si="126"/>
        <v>73354.4668683044</v>
      </c>
      <c r="DM20" s="30">
        <f t="shared" si="126"/>
        <v>70642.11874241737</v>
      </c>
      <c r="DN20" s="30">
        <f t="shared" si="126"/>
        <v>75142.957120573905</v>
      </c>
      <c r="DO20" s="30">
        <f t="shared" si="126"/>
        <v>75536.311318740874</v>
      </c>
      <c r="DP20" s="30">
        <f t="shared" si="126"/>
        <v>82927.287265507635</v>
      </c>
      <c r="DQ20" s="30">
        <f t="shared" si="126"/>
        <v>85886.699142480764</v>
      </c>
      <c r="DR20" s="30">
        <f t="shared" si="126"/>
        <v>97261.226100047716</v>
      </c>
      <c r="DS20" s="30">
        <f t="shared" si="126"/>
        <v>102755.05496477375</v>
      </c>
      <c r="DT20" s="30">
        <f t="shared" si="126"/>
        <v>88374.680010350421</v>
      </c>
      <c r="DU20" s="30">
        <f t="shared" si="126"/>
        <v>86936.763130028543</v>
      </c>
      <c r="DV20" s="30">
        <f t="shared" si="126"/>
        <v>83099.094514327706</v>
      </c>
      <c r="DW20" s="30">
        <f t="shared" si="126"/>
        <v>84308.675781376631</v>
      </c>
      <c r="DX20" s="30">
        <f t="shared" si="126"/>
        <v>79936.567719614643</v>
      </c>
      <c r="DY20" s="30">
        <f t="shared" si="126"/>
        <v>79900.877850946214</v>
      </c>
      <c r="DZ20" s="141">
        <f t="shared" si="126"/>
        <v>82992.181789201059</v>
      </c>
      <c r="EA20" s="141">
        <f t="shared" si="126"/>
        <v>76955.035561237077</v>
      </c>
      <c r="EB20" s="141">
        <f t="shared" si="126"/>
        <v>100570.28356741261</v>
      </c>
      <c r="EC20" s="141">
        <f t="shared" si="126"/>
        <v>99431.644498387803</v>
      </c>
      <c r="ED20" s="141">
        <f t="shared" si="126"/>
        <v>116012.46153045769</v>
      </c>
      <c r="EE20" s="141">
        <f t="shared" ref="EE20:FF20" si="127">EE25+EE30</f>
        <v>116593.7646421931</v>
      </c>
      <c r="EF20" s="141">
        <f t="shared" si="127"/>
        <v>107256.45340936519</v>
      </c>
      <c r="EG20" s="141">
        <f t="shared" si="127"/>
        <v>108130.31151712532</v>
      </c>
      <c r="EH20" s="141">
        <f t="shared" si="127"/>
        <v>85632.427847661034</v>
      </c>
      <c r="EI20" s="141">
        <f t="shared" si="127"/>
        <v>82179.643523312116</v>
      </c>
      <c r="EJ20" s="141">
        <f t="shared" si="127"/>
        <v>88436.567719614643</v>
      </c>
      <c r="EK20" s="141">
        <f t="shared" si="127"/>
        <v>81997.652044494607</v>
      </c>
      <c r="EL20" s="141">
        <f t="shared" si="127"/>
        <v>80701.859208555892</v>
      </c>
      <c r="EM20" s="141">
        <f t="shared" si="127"/>
        <v>82188.368894570405</v>
      </c>
      <c r="EN20" s="141">
        <f t="shared" si="127"/>
        <v>96634.799696444868</v>
      </c>
      <c r="EO20" s="141">
        <f t="shared" si="127"/>
        <v>121464.97783172113</v>
      </c>
      <c r="EP20" s="141">
        <f t="shared" si="127"/>
        <v>116851.17120787704</v>
      </c>
      <c r="EQ20" s="141">
        <f t="shared" si="127"/>
        <v>105413.22097656896</v>
      </c>
      <c r="ER20" s="141">
        <f t="shared" si="127"/>
        <v>107963.54845800652</v>
      </c>
      <c r="ES20" s="141">
        <f t="shared" si="127"/>
        <v>109245.49617567865</v>
      </c>
      <c r="ET20" s="141">
        <f t="shared" si="127"/>
        <v>94729.902067774558</v>
      </c>
      <c r="EU20" s="141">
        <f t="shared" si="127"/>
        <v>95722.410150366806</v>
      </c>
      <c r="EV20" s="141">
        <f t="shared" si="127"/>
        <v>85923.821161684769</v>
      </c>
      <c r="EW20" s="141">
        <f t="shared" si="127"/>
        <v>80365.160187420624</v>
      </c>
      <c r="EX20" s="141">
        <f t="shared" si="127"/>
        <v>89770.569714237005</v>
      </c>
      <c r="EY20" s="141">
        <f t="shared" si="127"/>
        <v>103775.86485615041</v>
      </c>
      <c r="EZ20" s="141">
        <f t="shared" si="127"/>
        <v>100217.87398528718</v>
      </c>
      <c r="FA20" s="141">
        <f t="shared" si="127"/>
        <v>115324.3836311418</v>
      </c>
      <c r="FB20" s="141">
        <f t="shared" si="127"/>
        <v>115700.22873624036</v>
      </c>
      <c r="FC20" s="141">
        <f t="shared" si="127"/>
        <v>113656.61640508907</v>
      </c>
      <c r="FD20" s="141">
        <f t="shared" si="127"/>
        <v>91424.349408776878</v>
      </c>
      <c r="FE20" s="141">
        <f t="shared" si="127"/>
        <v>99738.254015453625</v>
      </c>
      <c r="FF20" s="141">
        <f t="shared" si="127"/>
        <v>92957.974731474358</v>
      </c>
      <c r="FG20" s="141">
        <f t="shared" ref="FG20:FH20" si="128">FG25+FG30</f>
        <v>86584.603139900311</v>
      </c>
      <c r="FH20" s="141">
        <f t="shared" si="128"/>
        <v>91809.95398934299</v>
      </c>
      <c r="FI20" s="141">
        <f t="shared" ref="FI20:FJ20" si="129">FI25+FI30</f>
        <v>82082.944260314966</v>
      </c>
      <c r="FJ20" s="30">
        <f t="shared" si="129"/>
        <v>94898.443541575354</v>
      </c>
      <c r="FK20" s="30">
        <f t="shared" ref="FK20" si="130">FK25+FK30</f>
        <v>95236.8791381013</v>
      </c>
      <c r="FL20" s="30">
        <f t="shared" ref="FL20:FN20" si="131">FL25+FL30</f>
        <v>111040.6184109009</v>
      </c>
      <c r="FM20" s="30">
        <f t="shared" si="131"/>
        <v>96160.24402166756</v>
      </c>
      <c r="FN20" s="30">
        <f t="shared" si="131"/>
        <v>120057.85514527772</v>
      </c>
      <c r="FO20" s="30">
        <f t="shared" ref="FO20:FP20" si="132">FO25+FO30</f>
        <v>90812.512028106838</v>
      </c>
      <c r="FP20" s="30">
        <f t="shared" si="132"/>
        <v>100832.22390592609</v>
      </c>
      <c r="FQ20" s="141">
        <f t="shared" ref="FQ20:FR20" si="133">FQ25+FQ30</f>
        <v>85868.364526138394</v>
      </c>
      <c r="FR20" s="30">
        <f t="shared" si="133"/>
        <v>81027.836331664992</v>
      </c>
      <c r="FS20" s="30">
        <f t="shared" ref="FS20:FT20" si="134">FS25+FS30</f>
        <v>72694.219136331114</v>
      </c>
      <c r="FT20" s="30">
        <f t="shared" si="134"/>
        <v>78078.031509336724</v>
      </c>
      <c r="FU20" s="30">
        <f t="shared" ref="FU20:FV20" si="135">FU25+FU30</f>
        <v>79903.983575260034</v>
      </c>
      <c r="FV20" s="30">
        <f t="shared" si="135"/>
        <v>84488.143851977438</v>
      </c>
      <c r="FW20" s="30">
        <f t="shared" ref="FW20:FX20" si="136">FW25+FW30</f>
        <v>82052.453349506104</v>
      </c>
      <c r="FX20" s="30">
        <f t="shared" si="136"/>
        <v>90326.579988466867</v>
      </c>
      <c r="FY20" s="254">
        <f t="shared" ref="FY20:GA20" si="137">FY25+FY30</f>
        <v>100464.11248615086</v>
      </c>
      <c r="FZ20" s="278">
        <f t="shared" ref="FZ20" si="138">FZ25+FZ30</f>
        <v>111288.41697525835</v>
      </c>
      <c r="GA20" s="278">
        <f t="shared" si="137"/>
        <v>111509.95814830769</v>
      </c>
      <c r="GB20" s="278">
        <f t="shared" ref="GB20" si="139">GB25+GB30</f>
        <v>97853.843743884034</v>
      </c>
      <c r="GC20" s="278">
        <f t="shared" ref="GC20:GE20" si="140">GC25+GC30</f>
        <v>94241.756678393882</v>
      </c>
      <c r="GD20" s="278">
        <f t="shared" ref="GD20" si="141">GD25+GD30</f>
        <v>84002.91156091119</v>
      </c>
      <c r="GE20" s="278">
        <f t="shared" si="140"/>
        <v>80563.375103206577</v>
      </c>
      <c r="GF20" s="278">
        <f t="shared" ref="GF20" si="142">GF25+GF30</f>
        <v>80773.791347574981</v>
      </c>
      <c r="GG20" s="278">
        <f t="shared" ref="GG20:GH20" si="143">GG25+GG30</f>
        <v>78205.245596700566</v>
      </c>
      <c r="GH20" s="278">
        <f t="shared" si="143"/>
        <v>84048.004937407997</v>
      </c>
      <c r="GI20" s="278">
        <f t="shared" ref="GI20:GK20" si="144">GI25+GI30</f>
        <v>87410.453970000584</v>
      </c>
      <c r="GJ20" s="278">
        <f t="shared" si="144"/>
        <v>97878.388432340173</v>
      </c>
      <c r="GK20" s="278">
        <f t="shared" si="144"/>
        <v>99810.60595171561</v>
      </c>
      <c r="GL20" s="278">
        <f t="shared" ref="GL20" si="145">GL25+GL30</f>
        <v>110310.29576428569</v>
      </c>
    </row>
    <row r="21" spans="1:194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146">O20-C20</f>
        <v>-12058.633319591521</v>
      </c>
      <c r="P21" s="30">
        <f t="shared" si="146"/>
        <v>-4952.6425361813745</v>
      </c>
      <c r="Q21" s="30">
        <f t="shared" si="146"/>
        <v>3199.4311965375091</v>
      </c>
      <c r="R21" s="30">
        <f t="shared" si="146"/>
        <v>-6814.5472980861523</v>
      </c>
      <c r="S21" s="30">
        <f t="shared" si="146"/>
        <v>-5284.4397712044301</v>
      </c>
      <c r="T21" s="30">
        <f t="shared" si="146"/>
        <v>-13214.547298086152</v>
      </c>
      <c r="U21" s="30">
        <f t="shared" si="146"/>
        <v>-14477.988158301188</v>
      </c>
      <c r="V21" s="30">
        <f t="shared" si="146"/>
        <v>8941.3666804084933</v>
      </c>
      <c r="W21" s="30">
        <f t="shared" si="146"/>
        <v>-14147.880631419481</v>
      </c>
      <c r="X21" s="30">
        <f t="shared" si="146"/>
        <v>-10187.665577656051</v>
      </c>
      <c r="Y21" s="30">
        <f t="shared" si="146"/>
        <v>-12914.547298086123</v>
      </c>
      <c r="Z21" s="30">
        <f t="shared" si="146"/>
        <v>-8187.6655776560365</v>
      </c>
      <c r="AA21" s="30">
        <f t="shared" si="146"/>
        <v>14692.968489449922</v>
      </c>
      <c r="AB21" s="30">
        <f t="shared" si="146"/>
        <v>-5088.1375013334764</v>
      </c>
      <c r="AC21" s="30">
        <f t="shared" si="146"/>
        <v>-9984.4508653887606</v>
      </c>
      <c r="AD21" s="30">
        <f t="shared" si="146"/>
        <v>-7350.0422632382251</v>
      </c>
      <c r="AE21" s="30">
        <f t="shared" si="146"/>
        <v>2660.7104249338299</v>
      </c>
      <c r="AF21" s="30">
        <f t="shared" si="146"/>
        <v>7149.9577367617603</v>
      </c>
      <c r="AG21" s="30">
        <f t="shared" si="146"/>
        <v>13338.129779772527</v>
      </c>
      <c r="AH21" s="30">
        <f t="shared" si="146"/>
        <v>-10823.160542808138</v>
      </c>
      <c r="AI21" s="30">
        <f t="shared" si="146"/>
        <v>5949.9577367617458</v>
      </c>
      <c r="AJ21" s="30">
        <f t="shared" si="146"/>
        <v>8983.2910700951034</v>
      </c>
      <c r="AK21" s="30">
        <f t="shared" si="146"/>
        <v>3183.2910700950742</v>
      </c>
      <c r="AL21" s="30">
        <f t="shared" si="146"/>
        <v>-2887.6766718404106</v>
      </c>
      <c r="AM21" s="30">
        <f t="shared" si="146"/>
        <v>-1656.074773063985</v>
      </c>
      <c r="AN21" s="30">
        <f t="shared" si="146"/>
        <v>5542.3997224071791</v>
      </c>
      <c r="AO21" s="30">
        <f t="shared" si="146"/>
        <v>-3365.7521924188477</v>
      </c>
      <c r="AP21" s="30">
        <f t="shared" si="146"/>
        <v>-5762.5263859672559</v>
      </c>
      <c r="AQ21" s="30">
        <f t="shared" si="146"/>
        <v>-3849.623160160816</v>
      </c>
      <c r="AR21" s="30">
        <f t="shared" si="146"/>
        <v>-495.85971930056985</v>
      </c>
      <c r="AS21" s="30">
        <f t="shared" si="146"/>
        <v>-9010.9134827414528</v>
      </c>
      <c r="AT21" s="30">
        <f t="shared" si="146"/>
        <v>-6559.3005795156205</v>
      </c>
      <c r="AU21" s="30">
        <f t="shared" ref="AU21:BZ21" si="147">AU20-AI20</f>
        <v>3204.1402806994447</v>
      </c>
      <c r="AV21" s="30">
        <f t="shared" si="147"/>
        <v>-14946.397353709181</v>
      </c>
      <c r="AW21" s="30">
        <f t="shared" si="147"/>
        <v>-5262.5263859672123</v>
      </c>
      <c r="AX21" s="30">
        <f t="shared" si="147"/>
        <v>-13172.203805322046</v>
      </c>
      <c r="AY21" s="30">
        <f t="shared" si="147"/>
        <v>-16383.609643800897</v>
      </c>
      <c r="AZ21" s="30">
        <f t="shared" si="147"/>
        <v>-11024.480452636111</v>
      </c>
      <c r="BA21" s="30">
        <f t="shared" si="147"/>
        <v>1777.6806787797541</v>
      </c>
      <c r="BB21" s="30">
        <f t="shared" si="147"/>
        <v>-2481.4591061664396</v>
      </c>
      <c r="BC21" s="30">
        <f t="shared" si="147"/>
        <v>-14480.383837349218</v>
      </c>
      <c r="BD21" s="30">
        <f t="shared" si="147"/>
        <v>-10814.792439499783</v>
      </c>
      <c r="BE21" s="30">
        <f t="shared" si="147"/>
        <v>-12706.190288962163</v>
      </c>
      <c r="BF21" s="30">
        <f t="shared" si="147"/>
        <v>-8512.6419018653905</v>
      </c>
      <c r="BG21" s="30">
        <f t="shared" si="147"/>
        <v>-11781.459106166454</v>
      </c>
      <c r="BH21" s="30">
        <f t="shared" si="147"/>
        <v>1551.8742271668743</v>
      </c>
      <c r="BI21" s="30">
        <f t="shared" si="147"/>
        <v>-7814.7924394998263</v>
      </c>
      <c r="BJ21" s="30">
        <f t="shared" si="147"/>
        <v>6551.8742271668452</v>
      </c>
      <c r="BK21" s="30">
        <f t="shared" si="147"/>
        <v>-10673.714907157933</v>
      </c>
      <c r="BL21" s="30">
        <f t="shared" si="147"/>
        <v>-2046.9867965588783</v>
      </c>
      <c r="BM21" s="30">
        <f t="shared" si="147"/>
        <v>-125.32781038373651</v>
      </c>
      <c r="BN21" s="30">
        <f t="shared" si="147"/>
        <v>9176.8227272506483</v>
      </c>
      <c r="BO21" s="30">
        <f t="shared" si="147"/>
        <v>3326.285092842023</v>
      </c>
      <c r="BP21" s="30">
        <f t="shared" si="147"/>
        <v>176.82272725064831</v>
      </c>
      <c r="BQ21" s="30">
        <f t="shared" si="147"/>
        <v>5681.1238025194762</v>
      </c>
      <c r="BR21" s="30">
        <f t="shared" si="147"/>
        <v>423.05928639045305</v>
      </c>
      <c r="BS21" s="30">
        <f t="shared" si="147"/>
        <v>-556.51060608268017</v>
      </c>
      <c r="BT21" s="30">
        <f t="shared" si="147"/>
        <v>-5157.585874899858</v>
      </c>
      <c r="BU21" s="30">
        <f t="shared" si="147"/>
        <v>2210.1560605839913</v>
      </c>
      <c r="BV21" s="30">
        <f t="shared" si="147"/>
        <v>3971.4463831646426</v>
      </c>
      <c r="BW21" s="30">
        <f t="shared" si="147"/>
        <v>9207.9179073730629</v>
      </c>
      <c r="BX21" s="30">
        <f t="shared" si="147"/>
        <v>15690.636801382279</v>
      </c>
      <c r="BY21" s="30">
        <f t="shared" si="147"/>
        <v>8175.6598428569123</v>
      </c>
      <c r="BZ21" s="30">
        <f t="shared" si="147"/>
        <v>-5230.791770046344</v>
      </c>
      <c r="CA21" s="30">
        <f t="shared" ref="CA21:DF21" si="148">CA20-BO20</f>
        <v>11240.175971889184</v>
      </c>
      <c r="CB21" s="30">
        <f t="shared" si="148"/>
        <v>5835.874896620342</v>
      </c>
      <c r="CC21" s="30">
        <f t="shared" si="148"/>
        <v>12917.595326727875</v>
      </c>
      <c r="CD21" s="30">
        <f t="shared" si="148"/>
        <v>11853.079197695639</v>
      </c>
      <c r="CE21" s="30">
        <f t="shared" si="148"/>
        <v>6935.8748966203275</v>
      </c>
      <c r="CF21" s="30">
        <f t="shared" si="148"/>
        <v>6111.1437138246547</v>
      </c>
      <c r="CG21" s="30">
        <f t="shared" si="148"/>
        <v>9335.8748966203711</v>
      </c>
      <c r="CH21" s="30">
        <f t="shared" si="148"/>
        <v>595.01468156659394</v>
      </c>
      <c r="CI21" s="30">
        <f t="shared" si="148"/>
        <v>-5183.3153710213955</v>
      </c>
      <c r="CJ21" s="30">
        <f t="shared" si="148"/>
        <v>-28516.264679777145</v>
      </c>
      <c r="CK21" s="30">
        <f t="shared" si="148"/>
        <v>-21280.08956456976</v>
      </c>
      <c r="CL21" s="30">
        <f t="shared" si="148"/>
        <v>-14609.121822634261</v>
      </c>
      <c r="CM21" s="30">
        <f t="shared" si="148"/>
        <v>-14312.347629085896</v>
      </c>
      <c r="CN21" s="30">
        <f t="shared" si="148"/>
        <v>-6909.1218226342608</v>
      </c>
      <c r="CO21" s="30">
        <f t="shared" si="148"/>
        <v>-17118.799241989116</v>
      </c>
      <c r="CP21" s="30">
        <f t="shared" si="148"/>
        <v>-151.05730650525948</v>
      </c>
      <c r="CQ21" s="30">
        <f t="shared" si="148"/>
        <v>-12375.788489300932</v>
      </c>
      <c r="CR21" s="30">
        <f t="shared" si="148"/>
        <v>4526.362048333438</v>
      </c>
      <c r="CS21" s="30">
        <f t="shared" si="148"/>
        <v>-3875.7884893009614</v>
      </c>
      <c r="CT21" s="30">
        <f t="shared" si="148"/>
        <v>-12763.960532311699</v>
      </c>
      <c r="CU21" s="30">
        <f t="shared" si="148"/>
        <v>13356.413646397443</v>
      </c>
      <c r="CV21" s="30">
        <f t="shared" si="148"/>
        <v>-1697.7338190403534</v>
      </c>
      <c r="CW21" s="30">
        <f t="shared" si="148"/>
        <v>-6256.4895794090262</v>
      </c>
      <c r="CX21" s="30">
        <f t="shared" si="148"/>
        <v>2361.7899904834485</v>
      </c>
      <c r="CY21" s="30">
        <f t="shared" si="148"/>
        <v>-3224.2315148928756</v>
      </c>
      <c r="CZ21" s="30">
        <f t="shared" si="148"/>
        <v>-4938.2100095165515</v>
      </c>
      <c r="DA21" s="30">
        <f t="shared" si="148"/>
        <v>9066.0910657522836</v>
      </c>
      <c r="DB21" s="30">
        <f t="shared" si="148"/>
        <v>-2321.0057084412838</v>
      </c>
      <c r="DC21" s="30">
        <f t="shared" si="148"/>
        <v>295.12332381679153</v>
      </c>
      <c r="DD21" s="30">
        <f t="shared" si="148"/>
        <v>-7353.2637729573908</v>
      </c>
      <c r="DE21" s="30">
        <f t="shared" si="148"/>
        <v>-14338.210009516537</v>
      </c>
      <c r="DF21" s="30">
        <f t="shared" si="148"/>
        <v>6614.4781625264586</v>
      </c>
      <c r="DG21" s="30">
        <f t="shared" ref="DG21:ED21" si="149">DG20-CU20</f>
        <v>-11796.339544735107</v>
      </c>
      <c r="DH21" s="30">
        <f t="shared" si="149"/>
        <v>10783.896272494792</v>
      </c>
      <c r="DI21" s="30">
        <f t="shared" si="149"/>
        <v>14779.662336145717</v>
      </c>
      <c r="DJ21" s="30">
        <f t="shared" si="149"/>
        <v>10269.596183264483</v>
      </c>
      <c r="DK21" s="30">
        <f t="shared" si="149"/>
        <v>9477.2070176676061</v>
      </c>
      <c r="DL21" s="30">
        <f t="shared" si="149"/>
        <v>9980.5586482699728</v>
      </c>
      <c r="DM21" s="30">
        <f t="shared" si="149"/>
        <v>1688.6406299098162</v>
      </c>
      <c r="DN21" s="30">
        <f t="shared" si="149"/>
        <v>1189.4790080663515</v>
      </c>
      <c r="DO21" s="30">
        <f t="shared" si="149"/>
        <v>9362.4030987064471</v>
      </c>
      <c r="DP21" s="30">
        <f t="shared" si="149"/>
        <v>4296.38979816137</v>
      </c>
      <c r="DQ21" s="30">
        <f t="shared" si="149"/>
        <v>10746.124255779665</v>
      </c>
      <c r="DR21" s="30">
        <f t="shared" si="149"/>
        <v>-3853.5423350404744</v>
      </c>
      <c r="DS21" s="30">
        <f t="shared" si="149"/>
        <v>3339.8518808722729</v>
      </c>
      <c r="DT21" s="30">
        <f t="shared" si="149"/>
        <v>1500.2088511545298</v>
      </c>
      <c r="DU21" s="30">
        <f t="shared" si="149"/>
        <v>-506.05473797956074</v>
      </c>
      <c r="DV21" s="30">
        <f t="shared" si="149"/>
        <v>5388.923444362139</v>
      </c>
      <c r="DW21" s="30">
        <f t="shared" si="149"/>
        <v>10136.055167330502</v>
      </c>
      <c r="DX21" s="30">
        <f t="shared" si="149"/>
        <v>6582.1008513102424</v>
      </c>
      <c r="DY21" s="30">
        <f t="shared" si="149"/>
        <v>9258.7591085288441</v>
      </c>
      <c r="DZ21" s="141">
        <f t="shared" si="149"/>
        <v>7849.2246686271537</v>
      </c>
      <c r="EA21" s="141">
        <f t="shared" si="149"/>
        <v>1418.7242424962024</v>
      </c>
      <c r="EB21" s="141">
        <f t="shared" si="149"/>
        <v>17642.996301904976</v>
      </c>
      <c r="EC21" s="141">
        <f t="shared" si="149"/>
        <v>13544.945355907039</v>
      </c>
      <c r="ED21" s="141">
        <f t="shared" si="149"/>
        <v>18751.235430409972</v>
      </c>
      <c r="EE21" s="141">
        <f>EE20-DS20</f>
        <v>13838.709677419349</v>
      </c>
      <c r="EF21" s="141">
        <f>EF20-DT20</f>
        <v>18881.773399014768</v>
      </c>
      <c r="EG21" s="141">
        <f>EG20-DU20</f>
        <v>21193.548387096773</v>
      </c>
      <c r="EH21" s="141">
        <f t="shared" ref="EH21:FM21" si="150">EH20-DV20</f>
        <v>2533.3333333333285</v>
      </c>
      <c r="EI21" s="141">
        <f t="shared" si="150"/>
        <v>-2129.0322580645152</v>
      </c>
      <c r="EJ21" s="141">
        <f t="shared" si="150"/>
        <v>8500</v>
      </c>
      <c r="EK21" s="141">
        <f t="shared" si="150"/>
        <v>2096.7741935483937</v>
      </c>
      <c r="EL21" s="141">
        <f t="shared" si="150"/>
        <v>-2290.3225806451665</v>
      </c>
      <c r="EM21" s="141">
        <f t="shared" si="150"/>
        <v>5233.3333333333285</v>
      </c>
      <c r="EN21" s="141">
        <f t="shared" si="150"/>
        <v>-3935.4838709677424</v>
      </c>
      <c r="EO21" s="141">
        <f t="shared" si="150"/>
        <v>22033.333333333328</v>
      </c>
      <c r="EP21" s="141">
        <f t="shared" si="150"/>
        <v>838.70967741934874</v>
      </c>
      <c r="EQ21" s="141">
        <f t="shared" si="150"/>
        <v>-11180.543665624136</v>
      </c>
      <c r="ER21" s="141">
        <f t="shared" si="150"/>
        <v>707.09504864133487</v>
      </c>
      <c r="ES21" s="141">
        <f t="shared" si="150"/>
        <v>1115.1846585533349</v>
      </c>
      <c r="ET21" s="141">
        <f t="shared" si="150"/>
        <v>9097.4742201135232</v>
      </c>
      <c r="EU21" s="141">
        <f t="shared" si="150"/>
        <v>13542.766627054691</v>
      </c>
      <c r="EV21" s="141">
        <f t="shared" si="150"/>
        <v>-2512.7465579298732</v>
      </c>
      <c r="EW21" s="141">
        <f t="shared" si="150"/>
        <v>-1632.4918570739828</v>
      </c>
      <c r="EX21" s="141">
        <f t="shared" si="150"/>
        <v>9068.7105056811124</v>
      </c>
      <c r="EY21" s="141">
        <f t="shared" si="150"/>
        <v>21587.495961580003</v>
      </c>
      <c r="EZ21" s="141">
        <f t="shared" si="150"/>
        <v>3583.0742888423119</v>
      </c>
      <c r="FA21" s="141">
        <f t="shared" si="150"/>
        <v>-6140.5942005793331</v>
      </c>
      <c r="FB21" s="141">
        <f t="shared" si="150"/>
        <v>-1150.9424716366775</v>
      </c>
      <c r="FC21" s="141">
        <f t="shared" si="150"/>
        <v>8243.3954285201035</v>
      </c>
      <c r="FD21" s="141">
        <f t="shared" si="150"/>
        <v>-16539.199049229646</v>
      </c>
      <c r="FE21" s="141">
        <f t="shared" si="150"/>
        <v>-9507.2421602250251</v>
      </c>
      <c r="FF21" s="141">
        <f t="shared" si="150"/>
        <v>-1771.9273363001994</v>
      </c>
      <c r="FG21" s="141">
        <f t="shared" si="150"/>
        <v>-9137.8070104664948</v>
      </c>
      <c r="FH21" s="141">
        <f t="shared" si="150"/>
        <v>5886.1328276582208</v>
      </c>
      <c r="FI21" s="141">
        <f t="shared" si="150"/>
        <v>1717.7840728943411</v>
      </c>
      <c r="FJ21" s="30">
        <f t="shared" si="150"/>
        <v>5127.8738273383497</v>
      </c>
      <c r="FK21" s="30">
        <f t="shared" si="150"/>
        <v>-8538.985718049109</v>
      </c>
      <c r="FL21" s="30">
        <f t="shared" si="150"/>
        <v>10822.744425613724</v>
      </c>
      <c r="FM21" s="30">
        <f t="shared" si="150"/>
        <v>-19164.139609474238</v>
      </c>
      <c r="FN21" s="30">
        <f t="shared" ref="FN21:GI21" si="151">FN20-FB20</f>
        <v>4357.6264090373588</v>
      </c>
      <c r="FO21" s="30">
        <f t="shared" ref="FO21:FZ21" si="152">FO20-FC20</f>
        <v>-22844.104376982228</v>
      </c>
      <c r="FP21" s="30">
        <f t="shared" si="151"/>
        <v>9407.8744971492124</v>
      </c>
      <c r="FQ21" s="141">
        <f t="shared" si="151"/>
        <v>-13869.889489315232</v>
      </c>
      <c r="FR21" s="30">
        <f t="shared" si="151"/>
        <v>-11930.138399809366</v>
      </c>
      <c r="FS21" s="30">
        <f t="shared" si="151"/>
        <v>-13890.384003569197</v>
      </c>
      <c r="FT21" s="30">
        <f t="shared" si="151"/>
        <v>-13731.922480006266</v>
      </c>
      <c r="FU21" s="30">
        <f t="shared" si="151"/>
        <v>-2178.9606850549317</v>
      </c>
      <c r="FV21" s="30">
        <f t="shared" si="151"/>
        <v>-10410.299689597916</v>
      </c>
      <c r="FW21" s="30">
        <f t="shared" si="151"/>
        <v>-13184.425788595196</v>
      </c>
      <c r="FX21" s="30">
        <f t="shared" si="151"/>
        <v>-20714.038422434038</v>
      </c>
      <c r="FY21" s="254">
        <f t="shared" si="151"/>
        <v>4303.8684644832974</v>
      </c>
      <c r="FZ21" s="278">
        <f t="shared" si="152"/>
        <v>-8769.4381700193626</v>
      </c>
      <c r="GA21" s="278">
        <f t="shared" si="151"/>
        <v>20697.446120200853</v>
      </c>
      <c r="GB21" s="278">
        <f t="shared" si="151"/>
        <v>-2978.3801620420563</v>
      </c>
      <c r="GC21" s="278">
        <f t="shared" si="151"/>
        <v>8373.3921522554883</v>
      </c>
      <c r="GD21" s="278">
        <f t="shared" si="151"/>
        <v>2975.0752292461984</v>
      </c>
      <c r="GE21" s="278">
        <f t="shared" si="151"/>
        <v>7869.1559668754635</v>
      </c>
      <c r="GF21" s="278">
        <f t="shared" si="151"/>
        <v>2695.7598382382566</v>
      </c>
      <c r="GG21" s="278">
        <f t="shared" si="151"/>
        <v>-1698.7379785594676</v>
      </c>
      <c r="GH21" s="278">
        <f t="shared" si="151"/>
        <v>-440.13891456944111</v>
      </c>
      <c r="GI21" s="278">
        <f t="shared" si="151"/>
        <v>5358.0006204944802</v>
      </c>
      <c r="GJ21" s="278">
        <f t="shared" ref="GJ21:GL21" si="153">GJ20-FX20</f>
        <v>7551.8084438733058</v>
      </c>
      <c r="GK21" s="278">
        <f t="shared" ref="GK21" si="154">GK20-FY20</f>
        <v>-653.50653443524789</v>
      </c>
      <c r="GL21" s="278">
        <f t="shared" si="153"/>
        <v>-978.12121097266208</v>
      </c>
    </row>
    <row r="22" spans="1:194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155">BL27+BL32</f>
        <v>-10566.91483299313</v>
      </c>
      <c r="BM22" s="30">
        <f t="shared" si="155"/>
        <v>-4076.5286896592488</v>
      </c>
      <c r="BN22" s="30">
        <f t="shared" si="155"/>
        <v>-568.78675417538489</v>
      </c>
      <c r="BO22" s="30">
        <f t="shared" si="155"/>
        <v>-10560.399657401191</v>
      </c>
      <c r="BP22" s="30">
        <f t="shared" si="155"/>
        <v>-8555.4534208420464</v>
      </c>
      <c r="BQ22" s="30">
        <f t="shared" si="155"/>
        <v>-7450.7222380463563</v>
      </c>
      <c r="BR22" s="30">
        <f t="shared" si="155"/>
        <v>-12863.625463852783</v>
      </c>
      <c r="BS22" s="30">
        <f t="shared" si="155"/>
        <v>-8508.7867541753549</v>
      </c>
      <c r="BT22" s="30">
        <f t="shared" si="155"/>
        <v>-11328.141592885047</v>
      </c>
      <c r="BU22" s="30">
        <f t="shared" si="155"/>
        <v>-8508.7867541753949</v>
      </c>
      <c r="BV22" s="30">
        <f t="shared" si="155"/>
        <v>-1482.9803025624751</v>
      </c>
      <c r="BW22" s="30">
        <f t="shared" si="155"/>
        <v>-6885.0560159694132</v>
      </c>
      <c r="BX22" s="30">
        <f t="shared" si="155"/>
        <v>8637.6914812496907</v>
      </c>
      <c r="BY22" s="30">
        <f t="shared" si="155"/>
        <v>5798.8149517724851</v>
      </c>
      <c r="BZ22" s="30">
        <f t="shared" si="155"/>
        <v>-3153.2280589802231</v>
      </c>
      <c r="CA22" s="30">
        <f t="shared" si="155"/>
        <v>4205.2665646757159</v>
      </c>
      <c r="CB22" s="30">
        <f t="shared" si="155"/>
        <v>720.10527435311997</v>
      </c>
      <c r="CC22" s="30">
        <f t="shared" si="155"/>
        <v>8902.0407582240805</v>
      </c>
      <c r="CD22" s="30">
        <f t="shared" si="155"/>
        <v>2295.5891453208842</v>
      </c>
      <c r="CE22" s="30">
        <f t="shared" si="155"/>
        <v>1893.4386076864539</v>
      </c>
      <c r="CF22" s="30">
        <f t="shared" si="155"/>
        <v>-1265.7011772597562</v>
      </c>
      <c r="CG22" s="30">
        <f t="shared" si="155"/>
        <v>4946.7719410198042</v>
      </c>
      <c r="CH22" s="30">
        <f t="shared" si="155"/>
        <v>1856.8794679014973</v>
      </c>
      <c r="CI22" s="30">
        <f t="shared" si="155"/>
        <v>-11105.868801550856</v>
      </c>
      <c r="CJ22" s="30">
        <f t="shared" si="155"/>
        <v>-20493.259553179654</v>
      </c>
      <c r="CK22" s="30">
        <f t="shared" si="155"/>
        <v>-14776.836543486352</v>
      </c>
      <c r="CL22" s="30">
        <f t="shared" si="155"/>
        <v>-15432.750521980972</v>
      </c>
      <c r="CM22" s="30">
        <f t="shared" si="155"/>
        <v>-9886.5139628411798</v>
      </c>
      <c r="CN22" s="30">
        <f t="shared" si="155"/>
        <v>-6559.4171886476424</v>
      </c>
      <c r="CO22" s="30">
        <f t="shared" si="155"/>
        <v>-10260.707511228293</v>
      </c>
      <c r="CP22" s="30">
        <f t="shared" si="155"/>
        <v>4868.3247468362406</v>
      </c>
      <c r="CQ22" s="30">
        <f t="shared" si="155"/>
        <v>-11232.750521980975</v>
      </c>
      <c r="CR22" s="30">
        <f t="shared" si="155"/>
        <v>3952.1957145781535</v>
      </c>
      <c r="CS22" s="30">
        <f t="shared" si="155"/>
        <v>740.58281135236575</v>
      </c>
      <c r="CT22" s="30">
        <f t="shared" si="155"/>
        <v>-9918.7720273573304</v>
      </c>
      <c r="CU22" s="30">
        <f t="shared" si="155"/>
        <v>7188.3042023808084</v>
      </c>
      <c r="CV22" s="30">
        <f t="shared" si="155"/>
        <v>-18120.054291183464</v>
      </c>
      <c r="CW22" s="30">
        <f t="shared" si="155"/>
        <v>-18069.760313748244</v>
      </c>
      <c r="CX22" s="30">
        <f t="shared" si="155"/>
        <v>-9289.545259984794</v>
      </c>
      <c r="CY22" s="30">
        <f t="shared" si="155"/>
        <v>-9495.5667653611199</v>
      </c>
      <c r="CZ22" s="30">
        <f t="shared" si="155"/>
        <v>-9056.2119266514492</v>
      </c>
      <c r="DA22" s="30">
        <f t="shared" si="155"/>
        <v>2852.8203314130751</v>
      </c>
      <c r="DB22" s="30">
        <f t="shared" si="155"/>
        <v>3136.6912991549998</v>
      </c>
      <c r="DC22" s="30">
        <f t="shared" si="155"/>
        <v>-8022.8785933181134</v>
      </c>
      <c r="DD22" s="30">
        <f t="shared" si="155"/>
        <v>-1818.1474105224279</v>
      </c>
      <c r="DE22" s="30">
        <f t="shared" si="155"/>
        <v>-12516.211926651462</v>
      </c>
      <c r="DF22" s="30">
        <f t="shared" si="155"/>
        <v>-340.72805568373769</v>
      </c>
      <c r="DG22" s="30">
        <f t="shared" si="155"/>
        <v>-2672.7736687123634</v>
      </c>
      <c r="DH22" s="30">
        <f t="shared" si="155"/>
        <v>-1817.1922293626376</v>
      </c>
      <c r="DI22" s="30">
        <f t="shared" si="155"/>
        <v>251.6153089426507</v>
      </c>
      <c r="DJ22" s="30">
        <f t="shared" si="155"/>
        <v>3136.6029195022766</v>
      </c>
      <c r="DK22" s="30">
        <f t="shared" si="155"/>
        <v>3471.7406356258434</v>
      </c>
      <c r="DL22" s="30">
        <f t="shared" si="155"/>
        <v>4254.2320511744419</v>
      </c>
      <c r="DM22" s="30">
        <f t="shared" si="155"/>
        <v>4973.4968285132309</v>
      </c>
      <c r="DN22" s="30">
        <f t="shared" si="155"/>
        <v>4067.8835937665153</v>
      </c>
      <c r="DO22" s="30">
        <f t="shared" si="155"/>
        <v>4836.0765016109053</v>
      </c>
      <c r="DP22" s="30">
        <f t="shared" si="155"/>
        <v>2542.5363193454141</v>
      </c>
      <c r="DQ22" s="30">
        <f t="shared" si="155"/>
        <v>1126.464325350802</v>
      </c>
      <c r="DR22" s="30">
        <f t="shared" si="155"/>
        <v>-5188.0409751467469</v>
      </c>
      <c r="DS22" s="30">
        <f t="shared" si="155"/>
        <v>1684.8858659887101</v>
      </c>
      <c r="DT22" s="30">
        <f t="shared" si="155"/>
        <v>840.30706609176013</v>
      </c>
      <c r="DU22" s="30">
        <f t="shared" si="155"/>
        <v>686.87752603507579</v>
      </c>
      <c r="DV22" s="30">
        <f t="shared" si="155"/>
        <v>8131.8673022008206</v>
      </c>
      <c r="DW22" s="30">
        <f t="shared" si="155"/>
        <v>12306.378015272345</v>
      </c>
      <c r="DX22" s="30">
        <f t="shared" ref="DX22:ED22" si="156">DX27+DX32</f>
        <v>10007.148014486647</v>
      </c>
      <c r="DY22" s="30">
        <f t="shared" si="156"/>
        <v>11785.325620458001</v>
      </c>
      <c r="DZ22" s="141">
        <f t="shared" si="156"/>
        <v>9718.3973669524894</v>
      </c>
      <c r="EA22" s="141">
        <f t="shared" si="156"/>
        <v>5522.5802993551315</v>
      </c>
      <c r="EB22" s="141">
        <f t="shared" si="156"/>
        <v>19700.923438757938</v>
      </c>
      <c r="EC22" s="141">
        <f t="shared" si="156"/>
        <v>13855.778338424527</v>
      </c>
      <c r="ED22" s="141">
        <f t="shared" si="156"/>
        <v>14650.507183282109</v>
      </c>
      <c r="EE22" s="141">
        <f t="shared" ref="EE22:FF22" si="157">EE27+EE32</f>
        <v>13738.689839630795</v>
      </c>
      <c r="EF22" s="141">
        <f t="shared" si="157"/>
        <v>20169.931779863706</v>
      </c>
      <c r="EG22" s="141">
        <f t="shared" si="157"/>
        <v>22897.888253722991</v>
      </c>
      <c r="EH22" s="141">
        <f t="shared" si="157"/>
        <v>11029.121430448256</v>
      </c>
      <c r="EI22" s="141">
        <f t="shared" si="157"/>
        <v>7513.9739546261062</v>
      </c>
      <c r="EJ22" s="141">
        <f t="shared" si="157"/>
        <v>16396.907501676702</v>
      </c>
      <c r="EK22" s="141">
        <f t="shared" si="157"/>
        <v>10719.642436220443</v>
      </c>
      <c r="EL22" s="141">
        <f t="shared" si="157"/>
        <v>3744.1308144188115</v>
      </c>
      <c r="EM22" s="141">
        <f t="shared" si="157"/>
        <v>9628.6462182206833</v>
      </c>
      <c r="EN22" s="141">
        <f t="shared" si="157"/>
        <v>10720.713949936799</v>
      </c>
      <c r="EO22" s="141">
        <f t="shared" si="157"/>
        <v>32806.522469859963</v>
      </c>
      <c r="EP22" s="141">
        <f t="shared" si="157"/>
        <v>13620.571779271291</v>
      </c>
      <c r="EQ22" s="141">
        <f t="shared" si="157"/>
        <v>-152.91788377985722</v>
      </c>
      <c r="ER22" s="141">
        <f t="shared" si="157"/>
        <v>20686.650823735712</v>
      </c>
      <c r="ES22" s="141">
        <f t="shared" si="157"/>
        <v>22426.957544019508</v>
      </c>
      <c r="ET22" s="141">
        <f t="shared" si="157"/>
        <v>18937.691424799945</v>
      </c>
      <c r="EU22" s="141">
        <f t="shared" si="157"/>
        <v>21067.210425089841</v>
      </c>
      <c r="EV22" s="141">
        <f t="shared" si="157"/>
        <v>11241.095410260954</v>
      </c>
      <c r="EW22" s="141">
        <f t="shared" si="157"/>
        <v>8088.8574279964196</v>
      </c>
      <c r="EX22" s="141">
        <f t="shared" si="157"/>
        <v>11957.577703879542</v>
      </c>
      <c r="EY22" s="141">
        <f t="shared" si="157"/>
        <v>30429.383077990329</v>
      </c>
      <c r="EZ22" s="141">
        <f t="shared" si="157"/>
        <v>11268.388137884154</v>
      </c>
      <c r="FA22" s="141">
        <f t="shared" si="157"/>
        <v>21043.847380040115</v>
      </c>
      <c r="FB22" s="141">
        <f t="shared" si="157"/>
        <v>10552.245227033909</v>
      </c>
      <c r="FC22" s="141">
        <f t="shared" si="157"/>
        <v>6578.8591458742903</v>
      </c>
      <c r="FD22" s="141">
        <f t="shared" si="157"/>
        <v>-1887.5961759469428</v>
      </c>
      <c r="FE22" s="141">
        <f t="shared" si="157"/>
        <v>6854.5451709130284</v>
      </c>
      <c r="FF22" s="141">
        <f t="shared" si="157"/>
        <v>11235.540654188371</v>
      </c>
      <c r="FG22" s="141">
        <f t="shared" ref="FG22:FH22" si="158">FG27+FG32</f>
        <v>6368.8504068042748</v>
      </c>
      <c r="FH22" s="141">
        <f t="shared" si="158"/>
        <v>13604.887651492427</v>
      </c>
      <c r="FI22" s="141">
        <f t="shared" ref="FI22:FJ22" si="159">FI27+FI32</f>
        <v>5711.0868727576999</v>
      </c>
      <c r="FJ22" s="30">
        <f t="shared" si="159"/>
        <v>14386.23435256027</v>
      </c>
      <c r="FK22" s="30">
        <f t="shared" ref="FK22" si="160">FK27+FK32</f>
        <v>14310.981367954661</v>
      </c>
      <c r="FL22" s="30">
        <f t="shared" ref="FL22:FN22" si="161">FL27+FL32</f>
        <v>19244.39001450119</v>
      </c>
      <c r="FM22" s="30">
        <f t="shared" si="161"/>
        <v>-3289.4119764189709</v>
      </c>
      <c r="FN22" s="30">
        <f t="shared" si="161"/>
        <v>10669.883943335517</v>
      </c>
      <c r="FO22" s="30">
        <f t="shared" ref="FO22:FP22" si="162">FO27+FO32</f>
        <v>-16754.259986398425</v>
      </c>
      <c r="FP22" s="30">
        <f t="shared" si="162"/>
        <v>4453.5234167871022</v>
      </c>
      <c r="FQ22" s="141">
        <f t="shared" ref="FQ22:FR22" si="163">FQ27+FQ32</f>
        <v>-12430.364015120449</v>
      </c>
      <c r="FR22" s="30">
        <f t="shared" si="163"/>
        <v>-5798.0777145756438</v>
      </c>
      <c r="FS22" s="30">
        <f t="shared" ref="FS22:FT22" si="164">FS27+FS32</f>
        <v>-11899.371505469295</v>
      </c>
      <c r="FT22" s="30">
        <f t="shared" si="164"/>
        <v>-5814.2439823755703</v>
      </c>
      <c r="FU22" s="30">
        <f t="shared" ref="FU22:FV22" si="165">FU27+FU32</f>
        <v>906.23295814128505</v>
      </c>
      <c r="FV22" s="30">
        <f t="shared" si="165"/>
        <v>-213.05842285120525</v>
      </c>
      <c r="FW22" s="30">
        <f t="shared" ref="FW22:FX22" si="166">FW27+FW32</f>
        <v>-4686.0386042539139</v>
      </c>
      <c r="FX22" s="30">
        <f t="shared" si="166"/>
        <v>-7951.5925966437571</v>
      </c>
      <c r="FY22" s="254">
        <f t="shared" ref="FY22:GA22" si="167">FY27+FY32</f>
        <v>-3189.4773389289476</v>
      </c>
      <c r="FZ22" s="278">
        <f t="shared" ref="FZ22" si="168">FZ27+FZ32</f>
        <v>-1888.1715687217584</v>
      </c>
      <c r="GA22" s="278">
        <f t="shared" si="167"/>
        <v>5663.7243449613561</v>
      </c>
      <c r="GB22" s="278">
        <f t="shared" ref="GB22" si="169">GB27+GB32</f>
        <v>-1316.4072946009728</v>
      </c>
      <c r="GC22" s="278">
        <f t="shared" ref="GC22:GE22" si="170">GC27+GC32</f>
        <v>-3742.0811944910274</v>
      </c>
      <c r="GD22" s="278">
        <f t="shared" ref="GD22" si="171">GD27+GD32</f>
        <v>-3486.5355376693333</v>
      </c>
      <c r="GE22" s="278">
        <f t="shared" si="170"/>
        <v>-3734.535243050821</v>
      </c>
      <c r="GF22" s="278">
        <f t="shared" ref="GF22" si="172">GF27+GF32</f>
        <v>-4063.1970723437698</v>
      </c>
      <c r="GG22" s="278">
        <f t="shared" ref="GG22:GH22" si="173">GG27+GG32</f>
        <v>-2644.8779869867176</v>
      </c>
      <c r="GH22" s="278">
        <f t="shared" si="173"/>
        <v>-2522.2346837013392</v>
      </c>
      <c r="GI22" s="278">
        <f t="shared" ref="GI22:GK22" si="174">GI27+GI32</f>
        <v>-631.2663899124891</v>
      </c>
      <c r="GJ22" s="278">
        <f t="shared" si="174"/>
        <v>-1879.6426973623202</v>
      </c>
      <c r="GK22" s="278">
        <f t="shared" si="174"/>
        <v>-6758.4665420982346</v>
      </c>
      <c r="GL22" s="278">
        <f t="shared" ref="GL22" si="175">GL27+GL32</f>
        <v>-5671.7309547365257</v>
      </c>
    </row>
    <row r="23" spans="1:194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176">DG20-DG54</f>
        <v>0</v>
      </c>
      <c r="DH23" s="32">
        <f t="shared" si="176"/>
        <v>0</v>
      </c>
      <c r="DI23" s="32">
        <f t="shared" si="176"/>
        <v>0</v>
      </c>
      <c r="DJ23" s="32">
        <f t="shared" si="176"/>
        <v>0</v>
      </c>
      <c r="DK23" s="32">
        <f t="shared" si="176"/>
        <v>0</v>
      </c>
      <c r="DL23" s="32">
        <f t="shared" si="176"/>
        <v>0</v>
      </c>
      <c r="DM23" s="32">
        <f t="shared" si="176"/>
        <v>0</v>
      </c>
      <c r="DN23" s="32">
        <f t="shared" si="176"/>
        <v>0</v>
      </c>
      <c r="DO23" s="32">
        <f t="shared" si="176"/>
        <v>0</v>
      </c>
      <c r="DP23" s="32">
        <f t="shared" si="176"/>
        <v>0</v>
      </c>
      <c r="DQ23" s="32">
        <f t="shared" si="176"/>
        <v>0</v>
      </c>
      <c r="DR23" s="32">
        <f t="shared" si="176"/>
        <v>0</v>
      </c>
      <c r="DS23" s="32">
        <f t="shared" si="176"/>
        <v>0</v>
      </c>
      <c r="DT23" s="32">
        <f t="shared" si="176"/>
        <v>0</v>
      </c>
      <c r="DU23" s="32">
        <f t="shared" si="176"/>
        <v>0</v>
      </c>
      <c r="DV23" s="32">
        <f t="shared" si="176"/>
        <v>0</v>
      </c>
      <c r="DW23" s="32">
        <f t="shared" si="176"/>
        <v>0</v>
      </c>
      <c r="DX23" s="32">
        <f t="shared" si="176"/>
        <v>0</v>
      </c>
      <c r="DY23" s="32">
        <f t="shared" si="176"/>
        <v>0</v>
      </c>
      <c r="DZ23" s="142">
        <f t="shared" si="176"/>
        <v>0</v>
      </c>
      <c r="EA23" s="142">
        <f t="shared" si="176"/>
        <v>0</v>
      </c>
      <c r="EB23" s="142">
        <f t="shared" si="176"/>
        <v>0</v>
      </c>
      <c r="EC23" s="142">
        <f t="shared" si="176"/>
        <v>0</v>
      </c>
      <c r="ED23" s="142">
        <f t="shared" si="176"/>
        <v>0</v>
      </c>
      <c r="EE23" s="142">
        <f t="shared" si="176"/>
        <v>0</v>
      </c>
      <c r="EF23" s="142">
        <f t="shared" si="176"/>
        <v>0</v>
      </c>
      <c r="EG23" s="142">
        <f t="shared" si="176"/>
        <v>0</v>
      </c>
      <c r="EH23" s="142">
        <f t="shared" si="176"/>
        <v>0</v>
      </c>
      <c r="EI23" s="142">
        <f t="shared" si="176"/>
        <v>0</v>
      </c>
      <c r="EJ23" s="142">
        <f t="shared" si="176"/>
        <v>0</v>
      </c>
      <c r="EK23" s="142">
        <f t="shared" si="176"/>
        <v>0</v>
      </c>
      <c r="EL23" s="142">
        <f t="shared" si="176"/>
        <v>0</v>
      </c>
      <c r="EM23" s="142">
        <f t="shared" si="176"/>
        <v>0</v>
      </c>
      <c r="EN23" s="142">
        <f t="shared" si="176"/>
        <v>0</v>
      </c>
      <c r="EO23" s="142">
        <f t="shared" ref="EO23:FF23" si="177">EO20-EO54</f>
        <v>0</v>
      </c>
      <c r="EP23" s="142">
        <f t="shared" si="177"/>
        <v>0</v>
      </c>
      <c r="EQ23" s="142">
        <f t="shared" si="177"/>
        <v>0</v>
      </c>
      <c r="ER23" s="142">
        <f t="shared" si="177"/>
        <v>0</v>
      </c>
      <c r="ES23" s="142">
        <f t="shared" si="177"/>
        <v>0</v>
      </c>
      <c r="ET23" s="142">
        <f t="shared" si="177"/>
        <v>0</v>
      </c>
      <c r="EU23" s="142">
        <f t="shared" si="177"/>
        <v>0</v>
      </c>
      <c r="EV23" s="142">
        <f t="shared" si="177"/>
        <v>0</v>
      </c>
      <c r="EW23" s="142">
        <f t="shared" si="177"/>
        <v>0</v>
      </c>
      <c r="EX23" s="142">
        <f t="shared" si="177"/>
        <v>0</v>
      </c>
      <c r="EY23" s="142">
        <f t="shared" si="177"/>
        <v>0</v>
      </c>
      <c r="EZ23" s="142">
        <f t="shared" si="177"/>
        <v>0</v>
      </c>
      <c r="FA23" s="142">
        <f t="shared" si="177"/>
        <v>0</v>
      </c>
      <c r="FB23" s="142">
        <f t="shared" si="177"/>
        <v>0</v>
      </c>
      <c r="FC23" s="142">
        <f t="shared" si="177"/>
        <v>0</v>
      </c>
      <c r="FD23" s="142">
        <f t="shared" si="177"/>
        <v>0</v>
      </c>
      <c r="FE23" s="142">
        <f t="shared" si="177"/>
        <v>0</v>
      </c>
      <c r="FF23" s="142">
        <f t="shared" si="177"/>
        <v>0</v>
      </c>
      <c r="FG23" s="142">
        <f t="shared" ref="FG23:FH23" si="178">FG20-FG54</f>
        <v>0</v>
      </c>
      <c r="FH23" s="142">
        <f t="shared" si="178"/>
        <v>0</v>
      </c>
      <c r="FI23" s="142">
        <f t="shared" ref="FI23:FJ23" si="179">FI20-FI54</f>
        <v>0</v>
      </c>
      <c r="FJ23" s="32">
        <f t="shared" si="179"/>
        <v>0</v>
      </c>
      <c r="FK23" s="32">
        <f t="shared" ref="FK23" si="180">FK20-FK54</f>
        <v>0</v>
      </c>
      <c r="FL23" s="32">
        <f t="shared" ref="FL23:FP23" si="181">FL20-FL54</f>
        <v>0</v>
      </c>
      <c r="FM23" s="32">
        <f t="shared" si="181"/>
        <v>0</v>
      </c>
      <c r="FN23" s="32">
        <f t="shared" si="181"/>
        <v>0</v>
      </c>
      <c r="FO23" s="32">
        <f t="shared" si="181"/>
        <v>-8319.9603819150943</v>
      </c>
      <c r="FP23" s="32">
        <f t="shared" si="181"/>
        <v>-7462.3734102195594</v>
      </c>
      <c r="FQ23" s="142">
        <f t="shared" ref="FQ23:FR23" si="182">FQ20-FQ54</f>
        <v>-7137.0858527874807</v>
      </c>
      <c r="FR23" s="32">
        <f t="shared" si="182"/>
        <v>-6534.781219676981</v>
      </c>
      <c r="FS23" s="32">
        <f t="shared" ref="FS23:FT23" si="183">FS20-FS54</f>
        <v>-6291.0318501059664</v>
      </c>
      <c r="FT23" s="32">
        <f t="shared" si="183"/>
        <v>-6294.1059584296599</v>
      </c>
      <c r="FU23" s="32">
        <f t="shared" ref="FU23:FV23" si="184">FU20-FU54</f>
        <v>-6151.6957347402931</v>
      </c>
      <c r="FV23" s="32">
        <f t="shared" si="184"/>
        <v>-6631.6810774641344</v>
      </c>
      <c r="FW23" s="32">
        <f t="shared" ref="FW23:FX23" si="185">FW20-FW54</f>
        <v>-7023.8294676545047</v>
      </c>
      <c r="FX23" s="32">
        <f t="shared" si="185"/>
        <v>-17164.090612673448</v>
      </c>
      <c r="FY23" s="255">
        <f t="shared" ref="FY23:GB23" si="186">FY20-FY54</f>
        <v>-10042.265483856638</v>
      </c>
      <c r="FZ23" s="279">
        <f t="shared" si="186"/>
        <v>-10511.196884568111</v>
      </c>
      <c r="GA23" s="279">
        <f t="shared" si="186"/>
        <v>-10660.370138775092</v>
      </c>
      <c r="GB23" s="279">
        <f t="shared" si="186"/>
        <v>-9749.9583667421248</v>
      </c>
      <c r="GC23" s="279">
        <f t="shared" ref="GC23:GD23" si="187">GC20-GC54</f>
        <v>-9418.2639887483383</v>
      </c>
      <c r="GD23" s="279">
        <f t="shared" si="187"/>
        <v>-8773.1396295117593</v>
      </c>
      <c r="GE23" s="279">
        <f t="shared" ref="GE23:GK23" si="188">GE20-GE54</f>
        <v>-8518.1447919695493</v>
      </c>
      <c r="GF23" s="279">
        <f t="shared" si="188"/>
        <v>-8522.7897193004319</v>
      </c>
      <c r="GG23" s="279">
        <f t="shared" si="188"/>
        <v>-8368.9958971036831</v>
      </c>
      <c r="GH23" s="279">
        <f t="shared" si="188"/>
        <v>-8862.7649909396132</v>
      </c>
      <c r="GI23" s="279">
        <f t="shared" si="188"/>
        <v>-9253.8171885479678</v>
      </c>
      <c r="GJ23" s="279">
        <f t="shared" si="188"/>
        <v>-10103.564484185976</v>
      </c>
      <c r="GK23" s="279">
        <f t="shared" si="188"/>
        <v>-10185.769457984366</v>
      </c>
      <c r="GL23" s="279">
        <f t="shared" ref="GL23" si="189">GL20-GL54</f>
        <v>110310.29576428569</v>
      </c>
    </row>
    <row r="24" spans="1:194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34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261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</row>
    <row r="25" spans="1:194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29">
        <v>60895.407595652672</v>
      </c>
      <c r="EA25" s="129">
        <v>61155.035561237077</v>
      </c>
      <c r="EB25" s="129">
        <v>68344.477115799702</v>
      </c>
      <c r="EC25" s="129">
        <v>71131.644498387803</v>
      </c>
      <c r="ED25" s="129">
        <v>84980.203465941551</v>
      </c>
      <c r="EE25" s="129">
        <v>88013.11948090278</v>
      </c>
      <c r="EF25" s="129">
        <v>74946.108581778986</v>
      </c>
      <c r="EG25" s="129">
        <v>73001.279259060801</v>
      </c>
      <c r="EH25" s="129">
        <v>62499.094514327706</v>
      </c>
      <c r="EI25" s="129">
        <v>59566.740297505668</v>
      </c>
      <c r="EJ25" s="129">
        <v>59903.234386281307</v>
      </c>
      <c r="EK25" s="129">
        <v>57158.942367075251</v>
      </c>
      <c r="EL25" s="129">
        <v>60895.407595652672</v>
      </c>
      <c r="EM25" s="157">
        <v>61155.035561237077</v>
      </c>
      <c r="EN25" s="157">
        <v>68344.477115799702</v>
      </c>
      <c r="EO25" s="157">
        <v>71131.644498387803</v>
      </c>
      <c r="EP25" s="176">
        <v>84980.203465941551</v>
      </c>
      <c r="EQ25" s="176">
        <v>88122.898395923796</v>
      </c>
      <c r="ER25" s="186">
        <v>75032.513975247901</v>
      </c>
      <c r="ES25" s="186">
        <v>73084.205853098014</v>
      </c>
      <c r="ET25" s="186">
        <v>62563.235401107886</v>
      </c>
      <c r="EU25" s="186">
        <v>59625.635956818413</v>
      </c>
      <c r="EV25" s="186">
        <v>54523.821161684769</v>
      </c>
      <c r="EW25" s="198">
        <v>52655.482768065784</v>
      </c>
      <c r="EX25" s="198">
        <v>60060.892294882156</v>
      </c>
      <c r="EY25" s="198">
        <v>65075.864856150416</v>
      </c>
      <c r="EZ25" s="198">
        <v>78508.196565932332</v>
      </c>
      <c r="FA25" s="211">
        <v>79991.05029780847</v>
      </c>
      <c r="FB25" s="211">
        <v>90280.873897530691</v>
      </c>
      <c r="FC25" s="221">
        <v>91721.132534121323</v>
      </c>
      <c r="FD25" s="221">
        <v>75960.063694491168</v>
      </c>
      <c r="FE25" s="233">
        <v>72447.931434808474</v>
      </c>
      <c r="FF25" s="233">
        <v>60057.974731474365</v>
      </c>
      <c r="FG25" s="233">
        <v>57229.764430222895</v>
      </c>
      <c r="FH25" s="233">
        <v>56509.953989342997</v>
      </c>
      <c r="FI25" s="233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65618.963641010065</v>
      </c>
      <c r="FP25" s="36">
        <v>69439.366763068945</v>
      </c>
      <c r="FQ25" s="233">
        <v>56481.267751944848</v>
      </c>
      <c r="FR25" s="36">
        <v>57627.836331664999</v>
      </c>
      <c r="FS25" s="36">
        <v>37500.670749234341</v>
      </c>
      <c r="FT25" s="36">
        <v>52044.698176003396</v>
      </c>
      <c r="FU25" s="36">
        <v>44129.790026872943</v>
      </c>
      <c r="FV25" s="36">
        <v>50004.272884235499</v>
      </c>
      <c r="FW25" s="36">
        <v>53385.786682839433</v>
      </c>
      <c r="FX25" s="36">
        <v>63907.2251497572</v>
      </c>
      <c r="FY25" s="257">
        <v>66852.270380887698</v>
      </c>
      <c r="FZ25" s="281">
        <v>77676.574869995195</v>
      </c>
      <c r="GA25" s="281">
        <v>78305.879200939278</v>
      </c>
      <c r="GB25" s="281">
        <v>64649.764796515621</v>
      </c>
      <c r="GC25" s="281">
        <v>61037.677731025462</v>
      </c>
      <c r="GD25" s="281">
        <v>50798.832613542771</v>
      </c>
      <c r="GE25" s="281">
        <v>47359.296155838158</v>
      </c>
      <c r="GF25" s="281">
        <v>47569.712400206561</v>
      </c>
      <c r="GG25" s="281">
        <v>45001.166649332146</v>
      </c>
      <c r="GH25" s="281">
        <v>50843.925990039585</v>
      </c>
      <c r="GI25" s="281">
        <v>54206.375022632157</v>
      </c>
      <c r="GJ25" s="281">
        <v>64674.309484971745</v>
      </c>
      <c r="GK25" s="281">
        <v>66606.527004347183</v>
      </c>
      <c r="GL25" s="281">
        <v>77106.21681691728</v>
      </c>
    </row>
    <row r="26" spans="1:194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190">O25-C25</f>
        <v>-15445.730093785067</v>
      </c>
      <c r="P26" s="36">
        <f t="shared" si="190"/>
        <v>-6452.6425361813745</v>
      </c>
      <c r="Q26" s="36">
        <f t="shared" si="190"/>
        <v>3134.9150675052515</v>
      </c>
      <c r="R26" s="36">
        <f t="shared" si="190"/>
        <v>-8247.8806314194808</v>
      </c>
      <c r="S26" s="36">
        <f t="shared" si="190"/>
        <v>-929.6010615270061</v>
      </c>
      <c r="T26" s="36">
        <f t="shared" si="190"/>
        <v>-1514.5472980861523</v>
      </c>
      <c r="U26" s="36">
        <f t="shared" si="190"/>
        <v>-5284.4397712044156</v>
      </c>
      <c r="V26" s="36">
        <f t="shared" si="190"/>
        <v>15747.81829331172</v>
      </c>
      <c r="W26" s="36">
        <f t="shared" si="190"/>
        <v>-6647.8806314194808</v>
      </c>
      <c r="X26" s="36">
        <f t="shared" si="190"/>
        <v>-3348.9559002367023</v>
      </c>
      <c r="Y26" s="36">
        <f t="shared" si="190"/>
        <v>-3881.2139647527947</v>
      </c>
      <c r="Z26" s="36">
        <f t="shared" si="190"/>
        <v>1328.4634546020243</v>
      </c>
      <c r="AA26" s="36">
        <f t="shared" si="190"/>
        <v>22144.581392675726</v>
      </c>
      <c r="AB26" s="36">
        <f t="shared" si="190"/>
        <v>3161.8624986665236</v>
      </c>
      <c r="AC26" s="36">
        <f t="shared" si="190"/>
        <v>-2661.8702202274726</v>
      </c>
      <c r="AD26" s="36">
        <f t="shared" si="190"/>
        <v>1016.6244034284318</v>
      </c>
      <c r="AE26" s="36">
        <f t="shared" si="190"/>
        <v>7563.9362313854363</v>
      </c>
      <c r="AF26" s="36">
        <f t="shared" si="190"/>
        <v>5949.9577367617603</v>
      </c>
      <c r="AG26" s="36">
        <f t="shared" si="190"/>
        <v>12273.61365074027</v>
      </c>
      <c r="AH26" s="36">
        <f t="shared" si="190"/>
        <v>-11048.966994421047</v>
      </c>
      <c r="AI26" s="36">
        <f t="shared" si="190"/>
        <v>5616.6244034284173</v>
      </c>
      <c r="AJ26" s="36">
        <f t="shared" si="190"/>
        <v>8467.1620378370426</v>
      </c>
      <c r="AK26" s="36">
        <f t="shared" si="190"/>
        <v>-6783.3755965715827</v>
      </c>
      <c r="AL26" s="36">
        <f t="shared" si="190"/>
        <v>-4855.4186073242745</v>
      </c>
      <c r="AM26" s="36">
        <f t="shared" si="190"/>
        <v>-25849.623160160758</v>
      </c>
      <c r="AN26" s="36">
        <f t="shared" si="190"/>
        <v>-4179.2751544401253</v>
      </c>
      <c r="AO26" s="36">
        <f t="shared" si="190"/>
        <v>-11365.752192418833</v>
      </c>
      <c r="AP26" s="36">
        <f t="shared" si="190"/>
        <v>-10695.859719300592</v>
      </c>
      <c r="AQ26" s="36">
        <f t="shared" si="190"/>
        <v>-20139.945740805968</v>
      </c>
      <c r="AR26" s="36">
        <f t="shared" si="190"/>
        <v>70.806947366087115</v>
      </c>
      <c r="AS26" s="36">
        <f t="shared" si="190"/>
        <v>-8430.2683214511198</v>
      </c>
      <c r="AT26" s="36">
        <f t="shared" si="190"/>
        <v>-5043.1715472575597</v>
      </c>
      <c r="AU26" s="36">
        <f t="shared" si="190"/>
        <v>3837.4736140327732</v>
      </c>
      <c r="AV26" s="36">
        <f t="shared" si="190"/>
        <v>-13978.655418225302</v>
      </c>
      <c r="AW26" s="36">
        <f t="shared" si="190"/>
        <v>4470.8069473661162</v>
      </c>
      <c r="AX26" s="36">
        <f t="shared" si="190"/>
        <v>-10139.945740805924</v>
      </c>
      <c r="AY26" s="36">
        <f t="shared" si="190"/>
        <v>9455.1000336184516</v>
      </c>
      <c r="AZ26" s="36">
        <f t="shared" si="190"/>
        <v>982.90870992546843</v>
      </c>
      <c r="BA26" s="36">
        <f t="shared" si="190"/>
        <v>12680.90648523136</v>
      </c>
      <c r="BB26" s="36">
        <f t="shared" si="190"/>
        <v>4718.5408938335677</v>
      </c>
      <c r="BC26" s="36">
        <f t="shared" si="190"/>
        <v>2906.7129368443202</v>
      </c>
      <c r="BD26" s="36">
        <f t="shared" si="190"/>
        <v>-9614.7924394997826</v>
      </c>
      <c r="BE26" s="36">
        <f t="shared" si="190"/>
        <v>-12609.416095413784</v>
      </c>
      <c r="BF26" s="36">
        <f t="shared" si="190"/>
        <v>-7964.2548050911937</v>
      </c>
      <c r="BG26" s="36">
        <f t="shared" si="190"/>
        <v>-11081.459106166454</v>
      </c>
      <c r="BH26" s="36">
        <f t="shared" si="190"/>
        <v>2745.4226142636471</v>
      </c>
      <c r="BI26" s="36">
        <f t="shared" si="190"/>
        <v>-5648.1257728331548</v>
      </c>
      <c r="BJ26" s="36">
        <f t="shared" si="190"/>
        <v>7519.6161626507237</v>
      </c>
      <c r="BK26" s="36">
        <f t="shared" si="190"/>
        <v>-10835.00522973857</v>
      </c>
      <c r="BL26" s="36">
        <f t="shared" si="190"/>
        <v>-3475.5582251302985</v>
      </c>
      <c r="BM26" s="36">
        <f t="shared" si="190"/>
        <v>-1383.3923265127669</v>
      </c>
      <c r="BN26" s="36">
        <f t="shared" si="190"/>
        <v>8810.1560605839768</v>
      </c>
      <c r="BO26" s="36">
        <f t="shared" si="190"/>
        <v>2423.0592863904167</v>
      </c>
      <c r="BP26" s="36">
        <f t="shared" si="190"/>
        <v>-856.51060608268017</v>
      </c>
      <c r="BQ26" s="36">
        <f t="shared" si="190"/>
        <v>4584.3496089710898</v>
      </c>
      <c r="BR26" s="36">
        <f t="shared" si="190"/>
        <v>-1770.4891007063197</v>
      </c>
      <c r="BS26" s="36">
        <f t="shared" si="190"/>
        <v>-1789.8439394160087</v>
      </c>
      <c r="BT26" s="36">
        <f t="shared" si="190"/>
        <v>-6318.8761974805093</v>
      </c>
      <c r="BU26" s="36">
        <f t="shared" si="190"/>
        <v>1076.8227272506483</v>
      </c>
      <c r="BV26" s="36">
        <f t="shared" si="190"/>
        <v>842.41412510012742</v>
      </c>
      <c r="BW26" s="36">
        <f t="shared" si="190"/>
        <v>7691.7888751150022</v>
      </c>
      <c r="BX26" s="36">
        <f t="shared" si="190"/>
        <v>14762.065372810845</v>
      </c>
      <c r="BY26" s="36">
        <f t="shared" si="190"/>
        <v>6659.5308105988515</v>
      </c>
      <c r="BZ26" s="36">
        <f t="shared" si="190"/>
        <v>-9197.458436713001</v>
      </c>
      <c r="CA26" s="36">
        <f t="shared" ref="CA26:ED26" si="191">CA25-BO25</f>
        <v>4820.8211331795101</v>
      </c>
      <c r="CB26" s="36">
        <f t="shared" si="191"/>
        <v>169.2082299536778</v>
      </c>
      <c r="CC26" s="36">
        <f t="shared" si="191"/>
        <v>10143.401778340776</v>
      </c>
      <c r="CD26" s="36">
        <f t="shared" si="191"/>
        <v>8498.2404880182148</v>
      </c>
      <c r="CE26" s="36">
        <f t="shared" si="191"/>
        <v>235.87489662033477</v>
      </c>
      <c r="CF26" s="36">
        <f t="shared" si="191"/>
        <v>595.01468156659394</v>
      </c>
      <c r="CG26" s="36">
        <f t="shared" si="191"/>
        <v>2802.5415632870427</v>
      </c>
      <c r="CH26" s="36">
        <f t="shared" si="191"/>
        <v>-6824.3401571430877</v>
      </c>
      <c r="CI26" s="36">
        <f t="shared" si="191"/>
        <v>-13118.799241989138</v>
      </c>
      <c r="CJ26" s="36">
        <f t="shared" si="191"/>
        <v>-33551.978965491435</v>
      </c>
      <c r="CK26" s="36">
        <f t="shared" si="191"/>
        <v>-21538.154080698805</v>
      </c>
      <c r="CL26" s="36">
        <f t="shared" si="191"/>
        <v>-13842.455155967597</v>
      </c>
      <c r="CM26" s="36">
        <f t="shared" si="191"/>
        <v>-10441.379887150411</v>
      </c>
      <c r="CN26" s="36">
        <f t="shared" si="191"/>
        <v>-3242.4551559676038</v>
      </c>
      <c r="CO26" s="36">
        <f t="shared" si="191"/>
        <v>-16667.186338763306</v>
      </c>
      <c r="CP26" s="36">
        <f t="shared" si="191"/>
        <v>2042.4910805915133</v>
      </c>
      <c r="CQ26" s="36">
        <f t="shared" si="191"/>
        <v>-5309.121822634268</v>
      </c>
      <c r="CR26" s="36">
        <f t="shared" si="191"/>
        <v>6848.942693494726</v>
      </c>
      <c r="CS26" s="36">
        <f t="shared" si="191"/>
        <v>-175.78848930096137</v>
      </c>
      <c r="CT26" s="36">
        <f t="shared" si="191"/>
        <v>-8247.8315000536386</v>
      </c>
      <c r="CU26" s="36">
        <f t="shared" si="191"/>
        <v>19840.284614139367</v>
      </c>
      <c r="CV26" s="36">
        <f t="shared" si="191"/>
        <v>4123.6947523882263</v>
      </c>
      <c r="CW26" s="36">
        <f t="shared" si="191"/>
        <v>-4482.2960310219278</v>
      </c>
      <c r="CX26" s="36">
        <f t="shared" si="191"/>
        <v>961.78999048344849</v>
      </c>
      <c r="CY26" s="36">
        <f t="shared" si="191"/>
        <v>-6062.9411923122316</v>
      </c>
      <c r="CZ26" s="36">
        <f t="shared" si="191"/>
        <v>-5338.2100095165442</v>
      </c>
      <c r="DA26" s="36">
        <f t="shared" si="191"/>
        <v>10066.091065752284</v>
      </c>
      <c r="DB26" s="36">
        <f t="shared" si="191"/>
        <v>-2385.5218374735341</v>
      </c>
      <c r="DC26" s="36">
        <f t="shared" si="191"/>
        <v>-2004.8766761832157</v>
      </c>
      <c r="DD26" s="36">
        <f t="shared" si="191"/>
        <v>-7579.0702245702996</v>
      </c>
      <c r="DE26" s="36">
        <f t="shared" si="191"/>
        <v>-14304.876676183201</v>
      </c>
      <c r="DF26" s="36">
        <f t="shared" si="191"/>
        <v>7904.8007431716251</v>
      </c>
      <c r="DG26" s="36">
        <f t="shared" si="191"/>
        <v>-12764.081480218971</v>
      </c>
      <c r="DH26" s="36">
        <f t="shared" si="191"/>
        <v>8391.0391296376474</v>
      </c>
      <c r="DI26" s="36">
        <f t="shared" si="191"/>
        <v>9102.2429813070121</v>
      </c>
      <c r="DJ26" s="36">
        <f t="shared" si="191"/>
        <v>7036.2628499311468</v>
      </c>
      <c r="DK26" s="36">
        <f t="shared" si="191"/>
        <v>7703.0134692805077</v>
      </c>
      <c r="DL26" s="36">
        <f t="shared" si="191"/>
        <v>6647.2253149366443</v>
      </c>
      <c r="DM26" s="36">
        <f t="shared" si="191"/>
        <v>-2537.1658217030854</v>
      </c>
      <c r="DN26" s="36">
        <f t="shared" si="191"/>
        <v>-3423.4242177401102</v>
      </c>
      <c r="DO26" s="36">
        <f t="shared" si="191"/>
        <v>5329.0697653731113</v>
      </c>
      <c r="DP26" s="36">
        <f t="shared" si="191"/>
        <v>1264.1317336452485</v>
      </c>
      <c r="DQ26" s="36">
        <f t="shared" si="191"/>
        <v>6946.1242557796577</v>
      </c>
      <c r="DR26" s="36">
        <f t="shared" si="191"/>
        <v>-4111.6068511695048</v>
      </c>
      <c r="DS26" s="36">
        <f t="shared" si="191"/>
        <v>-1144.0190868696664</v>
      </c>
      <c r="DT26" s="36">
        <f t="shared" si="191"/>
        <v>-1178.362577416905</v>
      </c>
      <c r="DU26" s="36">
        <f t="shared" si="191"/>
        <v>-1183.4740928182728</v>
      </c>
      <c r="DV26" s="36">
        <f t="shared" si="191"/>
        <v>-1211.076555637861</v>
      </c>
      <c r="DW26" s="36">
        <f t="shared" si="191"/>
        <v>-1218.7835423469151</v>
      </c>
      <c r="DX26" s="36">
        <f t="shared" si="191"/>
        <v>-1217.8991486897648</v>
      </c>
      <c r="DY26" s="36">
        <f t="shared" si="191"/>
        <v>-1225.1118592130879</v>
      </c>
      <c r="DZ26" s="129">
        <f t="shared" si="191"/>
        <v>-1215.2914604050966</v>
      </c>
      <c r="EA26" s="129">
        <f t="shared" si="191"/>
        <v>-1214.6090908371261</v>
      </c>
      <c r="EB26" s="129">
        <f t="shared" si="191"/>
        <v>-1195.7133755143877</v>
      </c>
      <c r="EC26" s="129">
        <f t="shared" si="191"/>
        <v>-1188.3879774262896</v>
      </c>
      <c r="ED26" s="129">
        <f t="shared" si="191"/>
        <v>-1151.9903760416491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192">EH25-DV25</f>
        <v>0</v>
      </c>
      <c r="EI26" s="129">
        <f t="shared" si="192"/>
        <v>0</v>
      </c>
      <c r="EJ26" s="129">
        <f t="shared" si="192"/>
        <v>0</v>
      </c>
      <c r="EK26" s="129">
        <f t="shared" si="192"/>
        <v>0</v>
      </c>
      <c r="EL26" s="129">
        <f t="shared" si="192"/>
        <v>0</v>
      </c>
      <c r="EM26" s="157">
        <f t="shared" si="192"/>
        <v>0</v>
      </c>
      <c r="EN26" s="157">
        <f t="shared" si="192"/>
        <v>0</v>
      </c>
      <c r="EO26" s="157">
        <f t="shared" si="192"/>
        <v>0</v>
      </c>
      <c r="EP26" s="176">
        <f t="shared" si="192"/>
        <v>0</v>
      </c>
      <c r="EQ26" s="176">
        <f t="shared" si="192"/>
        <v>109.77891502101556</v>
      </c>
      <c r="ER26" s="186">
        <f t="shared" si="192"/>
        <v>86.405393468914554</v>
      </c>
      <c r="ES26" s="186">
        <f t="shared" si="192"/>
        <v>82.926594037213363</v>
      </c>
      <c r="ET26" s="186">
        <f t="shared" si="192"/>
        <v>64.140886780180153</v>
      </c>
      <c r="EU26" s="186">
        <f t="shared" si="192"/>
        <v>58.895659312744101</v>
      </c>
      <c r="EV26" s="186">
        <f t="shared" si="192"/>
        <v>-5379.4132245965375</v>
      </c>
      <c r="EW26" s="198">
        <f t="shared" si="192"/>
        <v>-4503.4595990094676</v>
      </c>
      <c r="EX26" s="198">
        <f t="shared" si="192"/>
        <v>-834.51530077051575</v>
      </c>
      <c r="EY26" s="198">
        <f t="shared" si="192"/>
        <v>3920.8292949133393</v>
      </c>
      <c r="EZ26" s="198">
        <f t="shared" si="192"/>
        <v>10163.71945013263</v>
      </c>
      <c r="FA26" s="211">
        <f t="shared" si="192"/>
        <v>8859.4057994206669</v>
      </c>
      <c r="FB26" s="211">
        <f t="shared" si="192"/>
        <v>5300.6704315891402</v>
      </c>
      <c r="FC26" s="221">
        <f t="shared" si="192"/>
        <v>3598.2341381975275</v>
      </c>
      <c r="FD26" s="221">
        <f t="shared" si="192"/>
        <v>927.54971924326674</v>
      </c>
      <c r="FE26" s="233">
        <f t="shared" si="192"/>
        <v>-636.27441828954034</v>
      </c>
      <c r="FF26" s="233">
        <f t="shared" si="192"/>
        <v>-2505.2606696335206</v>
      </c>
      <c r="FG26" s="233">
        <f t="shared" si="192"/>
        <v>-2395.8715265955179</v>
      </c>
      <c r="FH26" s="233">
        <f t="shared" si="192"/>
        <v>1986.1328276582281</v>
      </c>
      <c r="FI26" s="233">
        <f t="shared" si="192"/>
        <v>943.59052450724994</v>
      </c>
      <c r="FJ26" s="36">
        <f t="shared" si="192"/>
        <v>1095.6157628222281</v>
      </c>
      <c r="FK26" s="36">
        <f t="shared" si="192"/>
        <v>1227.6809486175553</v>
      </c>
      <c r="FL26" s="36">
        <f t="shared" si="192"/>
        <v>1500.1637804524507</v>
      </c>
      <c r="FM26" s="36">
        <f t="shared" si="192"/>
        <v>-5497.4729428075807</v>
      </c>
      <c r="FN26" s="36">
        <f t="shared" ref="FN26:GI26" si="193">FN25-FB25</f>
        <v>-900.43810709168611</v>
      </c>
      <c r="FO26" s="36">
        <f t="shared" ref="FO26:FZ26" si="194">FO25-FC25</f>
        <v>-26102.168893111259</v>
      </c>
      <c r="FP26" s="36">
        <f t="shared" si="193"/>
        <v>-6520.6969314222224</v>
      </c>
      <c r="FQ26" s="233">
        <f t="shared" si="193"/>
        <v>-15966.663682863626</v>
      </c>
      <c r="FR26" s="36">
        <f t="shared" si="193"/>
        <v>-2430.1383998093661</v>
      </c>
      <c r="FS26" s="36">
        <f t="shared" si="193"/>
        <v>-19729.093680988553</v>
      </c>
      <c r="FT26" s="36">
        <f t="shared" si="193"/>
        <v>-4465.2558133396014</v>
      </c>
      <c r="FU26" s="36">
        <f t="shared" si="193"/>
        <v>-9469.2832657000909</v>
      </c>
      <c r="FV26" s="36">
        <f t="shared" si="193"/>
        <v>-11152.235173468885</v>
      </c>
      <c r="FW26" s="36">
        <f t="shared" si="193"/>
        <v>-12917.759121928539</v>
      </c>
      <c r="FX26" s="36">
        <f t="shared" si="193"/>
        <v>-16101.135196627583</v>
      </c>
      <c r="FY26" s="257">
        <f t="shared" si="193"/>
        <v>-7641.3069741131912</v>
      </c>
      <c r="FZ26" s="281">
        <f t="shared" si="194"/>
        <v>-11703.860920443811</v>
      </c>
      <c r="GA26" s="281">
        <f t="shared" si="193"/>
        <v>12686.915559929213</v>
      </c>
      <c r="GB26" s="281">
        <f t="shared" si="193"/>
        <v>-4789.601966553324</v>
      </c>
      <c r="GC26" s="281">
        <f t="shared" si="193"/>
        <v>4556.409979080614</v>
      </c>
      <c r="GD26" s="281">
        <f t="shared" si="193"/>
        <v>-6829.0037181222287</v>
      </c>
      <c r="GE26" s="281">
        <f t="shared" si="193"/>
        <v>9858.6254066038164</v>
      </c>
      <c r="GF26" s="281">
        <f t="shared" si="193"/>
        <v>-4474.9857757968348</v>
      </c>
      <c r="GG26" s="281">
        <f t="shared" si="193"/>
        <v>871.37662245920365</v>
      </c>
      <c r="GH26" s="281">
        <f t="shared" si="193"/>
        <v>839.6531058040855</v>
      </c>
      <c r="GI26" s="281">
        <f t="shared" si="193"/>
        <v>820.58833979272458</v>
      </c>
      <c r="GJ26" s="281">
        <f t="shared" ref="GJ26:GL26" si="195">GJ25-FX25</f>
        <v>767.08433521454572</v>
      </c>
      <c r="GK26" s="281">
        <f t="shared" ref="GK26" si="196">GK25-FY25</f>
        <v>-245.74337654051487</v>
      </c>
      <c r="GL26" s="281">
        <f t="shared" si="195"/>
        <v>-570.35805307791452</v>
      </c>
    </row>
    <row r="27" spans="1:194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197">BL25-AVERAGE(D25,P25,AB25,AN25,AZ25)</f>
        <v>-5222.5798576236703</v>
      </c>
      <c r="BM27" s="36">
        <f t="shared" si="197"/>
        <v>1504.1164716310741</v>
      </c>
      <c r="BN27" s="36">
        <f t="shared" si="197"/>
        <v>4924.5465791579481</v>
      </c>
      <c r="BO27" s="36">
        <f t="shared" si="197"/>
        <v>-4495.8835283689332</v>
      </c>
      <c r="BP27" s="36">
        <f t="shared" si="197"/>
        <v>-6428.7867541753803</v>
      </c>
      <c r="BQ27" s="36">
        <f t="shared" si="197"/>
        <v>-6708.7867541753876</v>
      </c>
      <c r="BR27" s="36">
        <f t="shared" si="197"/>
        <v>-12437.819012239881</v>
      </c>
      <c r="BS27" s="36">
        <f t="shared" si="197"/>
        <v>-7435.4534208420228</v>
      </c>
      <c r="BT27" s="36">
        <f t="shared" si="197"/>
        <v>-9792.657721917305</v>
      </c>
      <c r="BU27" s="36">
        <f t="shared" si="197"/>
        <v>-4248.7867541753949</v>
      </c>
      <c r="BV27" s="36">
        <f t="shared" si="197"/>
        <v>-902.33514127215312</v>
      </c>
      <c r="BW27" s="36">
        <f t="shared" si="197"/>
        <v>-1214.0882740339293</v>
      </c>
      <c r="BX27" s="36">
        <f t="shared" si="197"/>
        <v>11532.026456619147</v>
      </c>
      <c r="BY27" s="36">
        <f t="shared" si="197"/>
        <v>8082.6859195144207</v>
      </c>
      <c r="BZ27" s="36">
        <f t="shared" si="197"/>
        <v>-3393.2280589802249</v>
      </c>
      <c r="CA27" s="36">
        <f t="shared" si="197"/>
        <v>1960.1052743531327</v>
      </c>
      <c r="CB27" s="36">
        <f t="shared" si="197"/>
        <v>-5066.5613923135461</v>
      </c>
      <c r="CC27" s="36">
        <f t="shared" si="197"/>
        <v>5327.8472098369821</v>
      </c>
      <c r="CD27" s="36">
        <f t="shared" si="197"/>
        <v>-1923.765693388792</v>
      </c>
      <c r="CE27" s="36">
        <f t="shared" si="197"/>
        <v>-5186.5613923135461</v>
      </c>
      <c r="CF27" s="36">
        <f t="shared" si="197"/>
        <v>-6710.8624675823376</v>
      </c>
      <c r="CG27" s="36">
        <f t="shared" si="197"/>
        <v>706.77194101980422</v>
      </c>
      <c r="CH27" s="36">
        <f t="shared" si="197"/>
        <v>-6665.7011772597907</v>
      </c>
      <c r="CI27" s="36">
        <f t="shared" si="197"/>
        <v>-14854.255898325049</v>
      </c>
      <c r="CJ27" s="36">
        <f t="shared" si="197"/>
        <v>-24270.35314923877</v>
      </c>
      <c r="CK27" s="36">
        <f t="shared" si="197"/>
        <v>-14241.352672518609</v>
      </c>
      <c r="CL27" s="36">
        <f t="shared" si="197"/>
        <v>-16166.083855314304</v>
      </c>
      <c r="CM27" s="36">
        <f t="shared" si="197"/>
        <v>-7996.1913821960188</v>
      </c>
      <c r="CN27" s="36">
        <f t="shared" si="197"/>
        <v>-7452.7505219809755</v>
      </c>
      <c r="CO27" s="36">
        <f t="shared" si="197"/>
        <v>-12531.675253163776</v>
      </c>
      <c r="CP27" s="36">
        <f t="shared" si="197"/>
        <v>3584.4537790943068</v>
      </c>
      <c r="CQ27" s="36">
        <f t="shared" si="197"/>
        <v>-9859.4171886476397</v>
      </c>
      <c r="CR27" s="36">
        <f t="shared" si="197"/>
        <v>1836.0666823200881</v>
      </c>
      <c r="CS27" s="36">
        <f t="shared" si="197"/>
        <v>1347.2494780190318</v>
      </c>
      <c r="CT27" s="36">
        <f t="shared" si="197"/>
        <v>-12221.997833808942</v>
      </c>
      <c r="CU27" s="36">
        <f t="shared" si="197"/>
        <v>11517.336460445324</v>
      </c>
      <c r="CV27" s="36">
        <f t="shared" si="197"/>
        <v>-15054.290744385435</v>
      </c>
      <c r="CW27" s="36">
        <f t="shared" si="197"/>
        <v>-15734.276442780501</v>
      </c>
      <c r="CX27" s="36">
        <f t="shared" si="197"/>
        <v>-11162.878593318128</v>
      </c>
      <c r="CY27" s="36">
        <f t="shared" si="197"/>
        <v>-9972.9861201998283</v>
      </c>
      <c r="CZ27" s="36">
        <f t="shared" si="197"/>
        <v>-10096.211926651449</v>
      </c>
      <c r="DA27" s="36">
        <f t="shared" si="197"/>
        <v>2130.2396862517853</v>
      </c>
      <c r="DB27" s="36">
        <f t="shared" si="197"/>
        <v>2046.3687185098388</v>
      </c>
      <c r="DC27" s="36">
        <f t="shared" si="197"/>
        <v>-9042.8785933181134</v>
      </c>
      <c r="DD27" s="36">
        <f t="shared" si="197"/>
        <v>-3721.3732169740397</v>
      </c>
      <c r="DE27" s="36">
        <f t="shared" si="197"/>
        <v>-13462.878593318128</v>
      </c>
      <c r="DF27" s="36">
        <f t="shared" si="197"/>
        <v>-947.17966858696309</v>
      </c>
      <c r="DG27" s="36">
        <f t="shared" si="197"/>
        <v>-3853.4188300026872</v>
      </c>
      <c r="DH27" s="36">
        <f t="shared" si="197"/>
        <v>-3231.4779436483514</v>
      </c>
      <c r="DI27" s="36">
        <f t="shared" si="197"/>
        <v>-5019.3524329928332</v>
      </c>
      <c r="DJ27" s="36">
        <f t="shared" si="197"/>
        <v>-2416.7304138310574</v>
      </c>
      <c r="DK27" s="36">
        <f t="shared" si="197"/>
        <v>-999.22710630964139</v>
      </c>
      <c r="DL27" s="36">
        <f t="shared" si="197"/>
        <v>327.56538450777589</v>
      </c>
      <c r="DM27" s="36">
        <f t="shared" si="197"/>
        <v>489.62586077129527</v>
      </c>
      <c r="DN27" s="36">
        <f t="shared" si="197"/>
        <v>-1061.1486642980017</v>
      </c>
      <c r="DO27" s="36">
        <f t="shared" si="197"/>
        <v>276.07650161090714</v>
      </c>
      <c r="DP27" s="36">
        <f t="shared" si="197"/>
        <v>-1715.5281967836199</v>
      </c>
      <c r="DQ27" s="36">
        <f t="shared" si="197"/>
        <v>-3266.8690079825319</v>
      </c>
      <c r="DR27" s="36">
        <f t="shared" si="197"/>
        <v>-5297.7183945015859</v>
      </c>
      <c r="DS27" s="36">
        <f t="shared" si="197"/>
        <v>-3160.2754243338713</v>
      </c>
      <c r="DT27" s="36">
        <f t="shared" si="197"/>
        <v>-2459.6929339082417</v>
      </c>
      <c r="DU27" s="36">
        <f t="shared" si="197"/>
        <v>-3874.41279654557</v>
      </c>
      <c r="DV27" s="36">
        <f t="shared" si="197"/>
        <v>-2381.4660311325133</v>
      </c>
      <c r="DW27" s="36">
        <f t="shared" si="197"/>
        <v>-1906.525210534106</v>
      </c>
      <c r="DX27" s="36">
        <f t="shared" ref="DX27:ED27" si="198">DX25-AVERAGE(BP25,CB25,CN25,CZ25,DL25)</f>
        <v>-366.18531884668482</v>
      </c>
      <c r="DY27" s="36">
        <f t="shared" si="198"/>
        <v>-1853.3840569613531</v>
      </c>
      <c r="DZ27" s="129">
        <f t="shared" si="198"/>
        <v>-2868.6994072410598</v>
      </c>
      <c r="EA27" s="129">
        <f t="shared" si="198"/>
        <v>-230.75303397820244</v>
      </c>
      <c r="EB27" s="129">
        <f t="shared" si="198"/>
        <v>-1873.2701096291567</v>
      </c>
      <c r="EC27" s="129">
        <f t="shared" si="198"/>
        <v>-3724.2216615754733</v>
      </c>
      <c r="ED27" s="129">
        <f t="shared" si="198"/>
        <v>-4362.3960425243422</v>
      </c>
      <c r="EE27" s="129">
        <f>EE25-AVERAGE(BW25,CI25,CU25,DG25,DS25)</f>
        <v>-3261.3101603692048</v>
      </c>
      <c r="EF27" s="129">
        <f>EF25-AVERAGE(BX25,CJ25,CV25,DH25,DT25)</f>
        <v>-968.98447629393195</v>
      </c>
      <c r="EG27" s="129">
        <f>EG25-AVERAGE(BY25,CK25,CW25,DI25,DU25)</f>
        <v>-1585.9827140189445</v>
      </c>
      <c r="EH27" s="129">
        <f t="shared" ref="EH27:FM27" si="199">EH25-AVERAGE(BZ25,CL25,CX25,DJ25,DV25)</f>
        <v>869.12143044825643</v>
      </c>
      <c r="EI27" s="129">
        <f t="shared" si="199"/>
        <v>-866.67120666421397</v>
      </c>
      <c r="EJ27" s="129">
        <f t="shared" si="199"/>
        <v>230.2408350100377</v>
      </c>
      <c r="EK27" s="129">
        <f t="shared" si="199"/>
        <v>-1809.3898218440736</v>
      </c>
      <c r="EL27" s="129">
        <f t="shared" si="199"/>
        <v>-3571.9982178392529</v>
      </c>
      <c r="EM27" s="157">
        <f t="shared" si="199"/>
        <v>361.97955155401723</v>
      </c>
      <c r="EN27" s="157">
        <f t="shared" si="199"/>
        <v>-1859.931211353527</v>
      </c>
      <c r="EO27" s="157">
        <f t="shared" si="199"/>
        <v>-2540.1441968067084</v>
      </c>
      <c r="EP27" s="176">
        <f t="shared" si="199"/>
        <v>-1876.202414277097</v>
      </c>
      <c r="EQ27" s="176">
        <f t="shared" si="199"/>
        <v>-1714.2082063605048</v>
      </c>
      <c r="ER27" s="186">
        <f t="shared" si="199"/>
        <v>3560.5424493514729</v>
      </c>
      <c r="ES27" s="186">
        <f t="shared" si="199"/>
        <v>2117.2801246646704</v>
      </c>
      <c r="ET27" s="186">
        <f t="shared" si="199"/>
        <v>2344.358091466609</v>
      </c>
      <c r="EU27" s="186">
        <f t="shared" si="199"/>
        <v>1196.2426831543562</v>
      </c>
      <c r="EV27" s="186">
        <f t="shared" si="199"/>
        <v>-4518.9045897390461</v>
      </c>
      <c r="EW27" s="198">
        <f t="shared" si="199"/>
        <v>-4240.1748300680993</v>
      </c>
      <c r="EX27" s="198">
        <f t="shared" si="199"/>
        <v>-3410.164231604329</v>
      </c>
      <c r="EY27" s="198">
        <f t="shared" si="199"/>
        <v>4922.7164113236649</v>
      </c>
      <c r="EZ27" s="198">
        <f t="shared" si="199"/>
        <v>8436.1300733680255</v>
      </c>
      <c r="FA27" s="211">
        <f t="shared" si="199"/>
        <v>8063.8473800401116</v>
      </c>
      <c r="FB27" s="211">
        <f t="shared" si="199"/>
        <v>4545.7936141306855</v>
      </c>
      <c r="FC27" s="221">
        <f t="shared" si="199"/>
        <v>675.63333942268218</v>
      </c>
      <c r="FD27" s="221">
        <f t="shared" si="199"/>
        <v>2203.5368289791659</v>
      </c>
      <c r="FE27" s="233">
        <f t="shared" si="199"/>
        <v>777.12581607431639</v>
      </c>
      <c r="FF27" s="233">
        <f t="shared" si="199"/>
        <v>-1531.126012478293</v>
      </c>
      <c r="FG27" s="233">
        <f t="shared" si="199"/>
        <v>-1295.6657222279828</v>
      </c>
      <c r="FH27" s="233">
        <f t="shared" si="199"/>
        <v>-1475.1123485075732</v>
      </c>
      <c r="FI27" s="233">
        <f t="shared" si="199"/>
        <v>-3656.6550627261677</v>
      </c>
      <c r="FJ27" s="36">
        <f t="shared" si="199"/>
        <v>-742.79790550424514</v>
      </c>
      <c r="FK27" s="36">
        <f t="shared" si="199"/>
        <v>4944.3147012879926</v>
      </c>
      <c r="FL27" s="36">
        <f t="shared" si="199"/>
        <v>9405.6803370818379</v>
      </c>
      <c r="FM27" s="36">
        <f t="shared" si="199"/>
        <v>2503.9213569143612</v>
      </c>
      <c r="FN27" s="36">
        <f t="shared" ref="FN27:GI27" si="200">FN25-AVERAGE(DF25,DR25,ED25,EP25,FB25)</f>
        <v>2056.9807175290625</v>
      </c>
      <c r="FO27" s="36">
        <f t="shared" ref="FO27:FZ27" si="201">FO25-AVERAGE(DG25,DS25,EE25,EQ25,FC25)</f>
        <v>-23386.518050914558</v>
      </c>
      <c r="FP27" s="36">
        <f t="shared" si="200"/>
        <v>-5962.4864354296442</v>
      </c>
      <c r="FQ27" s="233">
        <f t="shared" si="200"/>
        <v>-16662.622079636581</v>
      </c>
      <c r="FR27" s="36">
        <f t="shared" si="200"/>
        <v>-4638.0777145756438</v>
      </c>
      <c r="FS27" s="36">
        <f t="shared" si="200"/>
        <v>-21854.210215146712</v>
      </c>
      <c r="FT27" s="36">
        <f t="shared" si="200"/>
        <v>-6347.5773157089061</v>
      </c>
      <c r="FU27" s="36">
        <f t="shared" si="200"/>
        <v>-11661.508977342586</v>
      </c>
      <c r="FV27" s="36">
        <f t="shared" si="200"/>
        <v>-11019.510035754436</v>
      </c>
      <c r="FW27" s="36">
        <f t="shared" si="200"/>
        <v>-9826.0386042539176</v>
      </c>
      <c r="FX27" s="36">
        <f t="shared" si="200"/>
        <v>-9041.9151772889163</v>
      </c>
      <c r="FY27" s="257">
        <f t="shared" si="200"/>
        <v>-6961.3194441921078</v>
      </c>
      <c r="FZ27" s="281">
        <f t="shared" si="201"/>
        <v>-9474.207222372017</v>
      </c>
      <c r="GA27" s="281">
        <f t="shared" si="200"/>
        <v>-5991.9675056328706</v>
      </c>
      <c r="GB27" s="281">
        <f t="shared" si="200"/>
        <v>-9415.0675227575703</v>
      </c>
      <c r="GC27" s="281">
        <f t="shared" si="200"/>
        <v>-8565.5149805691253</v>
      </c>
      <c r="GD27" s="281">
        <f t="shared" si="200"/>
        <v>-10250.614485037753</v>
      </c>
      <c r="GE27" s="281">
        <f t="shared" si="200"/>
        <v>-7338.6141904192409</v>
      </c>
      <c r="GF27" s="281">
        <f t="shared" si="200"/>
        <v>-9007.2760197121897</v>
      </c>
      <c r="GG27" s="281">
        <f t="shared" si="200"/>
        <v>-7939.2795150003003</v>
      </c>
      <c r="GH27" s="281">
        <f t="shared" si="200"/>
        <v>-7758.5716955858879</v>
      </c>
      <c r="GI27" s="281">
        <f t="shared" si="200"/>
        <v>-7208.6786706142448</v>
      </c>
      <c r="GJ27" s="281">
        <f t="shared" ref="GJ27:GL27" si="202">GJ25-AVERAGE(EB25,EN25,EZ25,FL25,FX25)</f>
        <v>-7148.2377737630013</v>
      </c>
      <c r="GK27" s="281">
        <f t="shared" ref="GK27" si="203">GK25-AVERAGE(EC25,EO25,FA25,FM25,FY25)</f>
        <v>-6113.5104017473495</v>
      </c>
      <c r="GL27" s="281">
        <f t="shared" si="202"/>
        <v>-8353.4414810523158</v>
      </c>
    </row>
    <row r="28" spans="1:194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204">DG25-DG55</f>
        <v>0</v>
      </c>
      <c r="DH28" s="38">
        <f t="shared" si="204"/>
        <v>0</v>
      </c>
      <c r="DI28" s="38">
        <f t="shared" si="204"/>
        <v>0</v>
      </c>
      <c r="DJ28" s="38">
        <f t="shared" si="204"/>
        <v>0</v>
      </c>
      <c r="DK28" s="38">
        <f t="shared" si="204"/>
        <v>0</v>
      </c>
      <c r="DL28" s="38">
        <f t="shared" si="204"/>
        <v>0</v>
      </c>
      <c r="DM28" s="38">
        <f t="shared" si="204"/>
        <v>0</v>
      </c>
      <c r="DN28" s="38">
        <f t="shared" si="204"/>
        <v>0</v>
      </c>
      <c r="DO28" s="38">
        <f t="shared" si="204"/>
        <v>0</v>
      </c>
      <c r="DP28" s="38">
        <f t="shared" si="204"/>
        <v>0</v>
      </c>
      <c r="DQ28" s="38">
        <f t="shared" si="204"/>
        <v>0</v>
      </c>
      <c r="DR28" s="38">
        <f t="shared" si="204"/>
        <v>0</v>
      </c>
      <c r="DS28" s="38">
        <f t="shared" si="204"/>
        <v>0</v>
      </c>
      <c r="DT28" s="38">
        <f t="shared" si="204"/>
        <v>0</v>
      </c>
      <c r="DU28" s="38">
        <f t="shared" si="204"/>
        <v>0</v>
      </c>
      <c r="DV28" s="38">
        <f t="shared" si="204"/>
        <v>0</v>
      </c>
      <c r="DW28" s="38">
        <f t="shared" si="204"/>
        <v>0</v>
      </c>
      <c r="DX28" s="38">
        <f t="shared" si="204"/>
        <v>0</v>
      </c>
      <c r="DY28" s="38">
        <f t="shared" si="204"/>
        <v>0</v>
      </c>
      <c r="DZ28" s="130">
        <f t="shared" si="204"/>
        <v>0</v>
      </c>
      <c r="EA28" s="130">
        <f t="shared" si="204"/>
        <v>0</v>
      </c>
      <c r="EB28" s="130">
        <f t="shared" si="204"/>
        <v>0</v>
      </c>
      <c r="EC28" s="130">
        <f t="shared" si="204"/>
        <v>0</v>
      </c>
      <c r="ED28" s="130">
        <f t="shared" si="204"/>
        <v>0</v>
      </c>
      <c r="EE28" s="130">
        <f t="shared" si="204"/>
        <v>0</v>
      </c>
      <c r="EF28" s="130">
        <f t="shared" si="204"/>
        <v>0</v>
      </c>
      <c r="EG28" s="130">
        <f t="shared" si="204"/>
        <v>0</v>
      </c>
      <c r="EH28" s="130">
        <f t="shared" si="204"/>
        <v>0</v>
      </c>
      <c r="EI28" s="130">
        <f t="shared" si="204"/>
        <v>0</v>
      </c>
      <c r="EJ28" s="130">
        <f t="shared" si="204"/>
        <v>0</v>
      </c>
      <c r="EK28" s="130">
        <f t="shared" si="204"/>
        <v>0</v>
      </c>
      <c r="EL28" s="130">
        <f t="shared" si="204"/>
        <v>0</v>
      </c>
      <c r="EM28" s="158">
        <f t="shared" si="204"/>
        <v>0</v>
      </c>
      <c r="EN28" s="158">
        <f t="shared" si="204"/>
        <v>0</v>
      </c>
      <c r="EO28" s="158">
        <f t="shared" ref="EO28:FF28" si="205">EO25-EO55</f>
        <v>0</v>
      </c>
      <c r="EP28" s="177">
        <f t="shared" si="205"/>
        <v>0</v>
      </c>
      <c r="EQ28" s="177">
        <f t="shared" si="205"/>
        <v>0</v>
      </c>
      <c r="ER28" s="187">
        <f t="shared" si="205"/>
        <v>0</v>
      </c>
      <c r="ES28" s="187">
        <f t="shared" si="205"/>
        <v>0</v>
      </c>
      <c r="ET28" s="187">
        <f t="shared" si="205"/>
        <v>0</v>
      </c>
      <c r="EU28" s="187">
        <f t="shared" si="205"/>
        <v>0</v>
      </c>
      <c r="EV28" s="187">
        <f t="shared" si="205"/>
        <v>0</v>
      </c>
      <c r="EW28" s="199">
        <f t="shared" si="205"/>
        <v>0</v>
      </c>
      <c r="EX28" s="199">
        <f t="shared" si="205"/>
        <v>0</v>
      </c>
      <c r="EY28" s="199">
        <f t="shared" si="205"/>
        <v>0</v>
      </c>
      <c r="EZ28" s="199">
        <f t="shared" si="205"/>
        <v>0</v>
      </c>
      <c r="FA28" s="212">
        <f t="shared" si="205"/>
        <v>0</v>
      </c>
      <c r="FB28" s="212">
        <f t="shared" si="205"/>
        <v>0</v>
      </c>
      <c r="FC28" s="222">
        <f t="shared" si="205"/>
        <v>0</v>
      </c>
      <c r="FD28" s="222">
        <f t="shared" si="205"/>
        <v>0</v>
      </c>
      <c r="FE28" s="234">
        <f t="shared" si="205"/>
        <v>0</v>
      </c>
      <c r="FF28" s="234">
        <f t="shared" si="205"/>
        <v>0</v>
      </c>
      <c r="FG28" s="234">
        <f t="shared" ref="FG28:FH28" si="206">FG25-FG55</f>
        <v>0</v>
      </c>
      <c r="FH28" s="234">
        <f t="shared" si="206"/>
        <v>0</v>
      </c>
      <c r="FI28" s="234">
        <f t="shared" ref="FI28:FJ28" si="207">FI25-FI55</f>
        <v>0</v>
      </c>
      <c r="FJ28" s="38">
        <f t="shared" si="207"/>
        <v>0</v>
      </c>
      <c r="FK28" s="38">
        <f t="shared" ref="FK28" si="208">FK25-FK55</f>
        <v>0</v>
      </c>
      <c r="FL28" s="38">
        <f t="shared" ref="FL28:FP28" si="209">FL25-FL55</f>
        <v>0</v>
      </c>
      <c r="FM28" s="38">
        <f t="shared" si="209"/>
        <v>0</v>
      </c>
      <c r="FN28" s="38">
        <f t="shared" si="209"/>
        <v>0</v>
      </c>
      <c r="FO28" s="38">
        <f t="shared" si="209"/>
        <v>-8319.9603819150943</v>
      </c>
      <c r="FP28" s="38">
        <f t="shared" si="209"/>
        <v>-7462.3734102195594</v>
      </c>
      <c r="FQ28" s="234">
        <f t="shared" ref="FQ28:FR28" si="210">FQ25-FQ55</f>
        <v>-7137.0858527874734</v>
      </c>
      <c r="FR28" s="38">
        <f t="shared" si="210"/>
        <v>-6534.7812196769664</v>
      </c>
      <c r="FS28" s="38">
        <f t="shared" ref="FS28:FT28" si="211">FS25-FS55</f>
        <v>-6291.0318501059737</v>
      </c>
      <c r="FT28" s="38">
        <f t="shared" si="211"/>
        <v>-6294.1059584296527</v>
      </c>
      <c r="FU28" s="38">
        <f t="shared" ref="FU28:FV28" si="212">FU25-FU55</f>
        <v>-6151.6957347402858</v>
      </c>
      <c r="FV28" s="38">
        <f t="shared" si="212"/>
        <v>-6631.6810774641344</v>
      </c>
      <c r="FW28" s="38">
        <f t="shared" ref="FW28:FX28" si="213">FW25-FW55</f>
        <v>-7023.8294676545047</v>
      </c>
      <c r="FX28" s="38">
        <f t="shared" si="213"/>
        <v>-7846.0755883694219</v>
      </c>
      <c r="FY28" s="258">
        <f t="shared" ref="FY28:GB28" si="214">FY25-FY55</f>
        <v>-7916.7377261061047</v>
      </c>
      <c r="FZ28" s="282">
        <f t="shared" si="214"/>
        <v>-8385.6691268175782</v>
      </c>
      <c r="GA28" s="282">
        <f>GA25-GA55</f>
        <v>-8492.3318258695363</v>
      </c>
      <c r="GB28" s="282">
        <f t="shared" si="214"/>
        <v>-7581.9200538365694</v>
      </c>
      <c r="GC28" s="282">
        <f t="shared" ref="GC28:GD28" si="215">GC25-GC55</f>
        <v>-7250.2256758427902</v>
      </c>
      <c r="GD28" s="282">
        <f t="shared" si="215"/>
        <v>-6605.1013166062112</v>
      </c>
      <c r="GE28" s="282">
        <f t="shared" ref="GE28:GK28" si="216">GE25-GE55</f>
        <v>-6350.1064790640012</v>
      </c>
      <c r="GF28" s="282">
        <f t="shared" si="216"/>
        <v>-6354.7514063948838</v>
      </c>
      <c r="GG28" s="282">
        <f t="shared" si="216"/>
        <v>-6200.957584198135</v>
      </c>
      <c r="GH28" s="282">
        <f t="shared" si="216"/>
        <v>-6694.7266780340578</v>
      </c>
      <c r="GI28" s="282">
        <f t="shared" si="216"/>
        <v>-7085.778875642427</v>
      </c>
      <c r="GJ28" s="282">
        <f t="shared" si="216"/>
        <v>-7935.5261712804349</v>
      </c>
      <c r="GK28" s="282">
        <f t="shared" si="216"/>
        <v>-8017.7311450788256</v>
      </c>
      <c r="GL28" s="282">
        <f t="shared" ref="GL28" si="217">GL25-GL55</f>
        <v>77106.21681691728</v>
      </c>
    </row>
    <row r="29" spans="1:194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34"/>
      <c r="FK29" s="34"/>
      <c r="FL29" s="34"/>
      <c r="FM29" s="34"/>
      <c r="FN29" s="34"/>
      <c r="FO29" s="34"/>
      <c r="FP29" s="34"/>
      <c r="FQ29" s="128"/>
      <c r="FR29" s="34"/>
      <c r="FS29" s="34"/>
      <c r="FT29" s="34"/>
      <c r="FU29" s="34"/>
      <c r="FV29" s="34"/>
      <c r="FW29" s="34"/>
      <c r="FX29" s="34"/>
      <c r="FY29" s="261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</row>
    <row r="30" spans="1:194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29">
        <v>22096.774193548386</v>
      </c>
      <c r="EA30" s="129">
        <v>15800</v>
      </c>
      <c r="EB30" s="129">
        <v>32225.806451612902</v>
      </c>
      <c r="EC30" s="129">
        <v>28300</v>
      </c>
      <c r="ED30" s="129">
        <v>31032.258064516129</v>
      </c>
      <c r="EE30" s="129">
        <v>28580.645161290322</v>
      </c>
      <c r="EF30" s="129">
        <v>32310.344827586207</v>
      </c>
      <c r="EG30" s="129">
        <v>35129.032258064515</v>
      </c>
      <c r="EH30" s="129">
        <v>23133.333333333332</v>
      </c>
      <c r="EI30" s="129">
        <v>22612.903225806451</v>
      </c>
      <c r="EJ30" s="129">
        <v>28533.333333333332</v>
      </c>
      <c r="EK30" s="129">
        <v>24838.709677419356</v>
      </c>
      <c r="EL30" s="129">
        <v>19806.451612903227</v>
      </c>
      <c r="EM30" s="157">
        <v>21033.333333333332</v>
      </c>
      <c r="EN30" s="157">
        <v>28290.322580645163</v>
      </c>
      <c r="EO30" s="157">
        <v>50333.333333333336</v>
      </c>
      <c r="EP30" s="176">
        <v>31870.967741935485</v>
      </c>
      <c r="EQ30" s="176">
        <v>17290.322580645163</v>
      </c>
      <c r="ER30" s="186">
        <v>32931.034482758623</v>
      </c>
      <c r="ES30" s="186">
        <v>36161.290322580644</v>
      </c>
      <c r="ET30" s="186">
        <v>32166.666666666668</v>
      </c>
      <c r="EU30" s="186">
        <v>36096.774193548386</v>
      </c>
      <c r="EV30" s="186">
        <v>31400</v>
      </c>
      <c r="EW30" s="198">
        <v>27709.677419354841</v>
      </c>
      <c r="EX30" s="198">
        <v>29709.677419354841</v>
      </c>
      <c r="EY30" s="198">
        <v>38700</v>
      </c>
      <c r="EZ30" s="198">
        <v>21709.677419354841</v>
      </c>
      <c r="FA30" s="211">
        <v>35333.333333333336</v>
      </c>
      <c r="FB30" s="211">
        <v>25419.354838709674</v>
      </c>
      <c r="FC30" s="221">
        <v>21935.483870967739</v>
      </c>
      <c r="FD30" s="221">
        <v>15464.285714285714</v>
      </c>
      <c r="FE30" s="233">
        <v>27290.322580645159</v>
      </c>
      <c r="FF30" s="233">
        <v>32900</v>
      </c>
      <c r="FG30" s="233">
        <v>29354.83870967742</v>
      </c>
      <c r="FH30" s="233">
        <v>35300</v>
      </c>
      <c r="FI30" s="233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3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36">
        <v>26419.354838709674</v>
      </c>
      <c r="FY30" s="257">
        <v>33611.84210526316</v>
      </c>
      <c r="FZ30" s="281">
        <v>33611.84210526316</v>
      </c>
      <c r="GA30" s="281">
        <v>33204.07894736842</v>
      </c>
      <c r="GB30" s="281">
        <v>33204.07894736842</v>
      </c>
      <c r="GC30" s="281">
        <v>33204.07894736842</v>
      </c>
      <c r="GD30" s="281">
        <v>33204.07894736842</v>
      </c>
      <c r="GE30" s="281">
        <v>33204.07894736842</v>
      </c>
      <c r="GF30" s="281">
        <v>33204.07894736842</v>
      </c>
      <c r="GG30" s="281">
        <v>33204.07894736842</v>
      </c>
      <c r="GH30" s="281">
        <v>33204.07894736842</v>
      </c>
      <c r="GI30" s="281">
        <v>33204.07894736842</v>
      </c>
      <c r="GJ30" s="281">
        <v>33204.07894736842</v>
      </c>
      <c r="GK30" s="281">
        <v>33204.07894736842</v>
      </c>
      <c r="GL30" s="281">
        <v>33204.07894736842</v>
      </c>
    </row>
    <row r="31" spans="1:194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218">O30-C30</f>
        <v>3387.0967741935492</v>
      </c>
      <c r="P31" s="36">
        <f t="shared" si="218"/>
        <v>1500.0000000000018</v>
      </c>
      <c r="Q31" s="36">
        <f t="shared" si="218"/>
        <v>64.516129032257595</v>
      </c>
      <c r="R31" s="36">
        <f t="shared" si="218"/>
        <v>1433.3333333333321</v>
      </c>
      <c r="S31" s="36">
        <f t="shared" si="218"/>
        <v>-4354.8387096774204</v>
      </c>
      <c r="T31" s="36">
        <f t="shared" si="218"/>
        <v>-11700</v>
      </c>
      <c r="U31" s="36">
        <f t="shared" si="218"/>
        <v>-9193.5483870967746</v>
      </c>
      <c r="V31" s="36">
        <f t="shared" si="218"/>
        <v>-6806.4516129032263</v>
      </c>
      <c r="W31" s="36">
        <f t="shared" si="218"/>
        <v>-7499.9999999999991</v>
      </c>
      <c r="X31" s="36">
        <f t="shared" si="218"/>
        <v>-6838.7096774193551</v>
      </c>
      <c r="Y31" s="36">
        <f t="shared" si="218"/>
        <v>-9033.3333333333321</v>
      </c>
      <c r="Z31" s="36">
        <f t="shared" si="218"/>
        <v>-9516.1290322580644</v>
      </c>
      <c r="AA31" s="36">
        <f t="shared" si="218"/>
        <v>-7451.6129032258068</v>
      </c>
      <c r="AB31" s="36">
        <f t="shared" si="218"/>
        <v>-8250.0000000000018</v>
      </c>
      <c r="AC31" s="36">
        <f t="shared" si="218"/>
        <v>-7322.5806451612898</v>
      </c>
      <c r="AD31" s="36">
        <f t="shared" si="218"/>
        <v>-8366.6666666666642</v>
      </c>
      <c r="AE31" s="36">
        <f t="shared" si="218"/>
        <v>-4903.2258064516127</v>
      </c>
      <c r="AF31" s="36">
        <f t="shared" si="218"/>
        <v>1200</v>
      </c>
      <c r="AG31" s="36">
        <f t="shared" si="218"/>
        <v>1064.5161290322576</v>
      </c>
      <c r="AH31" s="36">
        <f t="shared" si="218"/>
        <v>225.8064516129034</v>
      </c>
      <c r="AI31" s="36">
        <f t="shared" si="218"/>
        <v>333.33333333333303</v>
      </c>
      <c r="AJ31" s="36">
        <f t="shared" si="218"/>
        <v>516.1290322580644</v>
      </c>
      <c r="AK31" s="36">
        <f t="shared" si="218"/>
        <v>9966.6666666666642</v>
      </c>
      <c r="AL31" s="36">
        <f t="shared" si="218"/>
        <v>1967.7419354838721</v>
      </c>
      <c r="AM31" s="36">
        <f t="shared" si="218"/>
        <v>24193.548387096773</v>
      </c>
      <c r="AN31" s="36">
        <f t="shared" si="218"/>
        <v>9721.6748768472917</v>
      </c>
      <c r="AO31" s="36">
        <f t="shared" si="218"/>
        <v>7999.9999999999982</v>
      </c>
      <c r="AP31" s="36">
        <f t="shared" si="218"/>
        <v>4933.333333333333</v>
      </c>
      <c r="AQ31" s="36">
        <f t="shared" si="218"/>
        <v>16290.322580645159</v>
      </c>
      <c r="AR31" s="36">
        <f t="shared" si="218"/>
        <v>-566.66666666666606</v>
      </c>
      <c r="AS31" s="36">
        <f t="shared" si="218"/>
        <v>-580.64516129032199</v>
      </c>
      <c r="AT31" s="36">
        <f t="shared" si="218"/>
        <v>-1516.1290322580653</v>
      </c>
      <c r="AU31" s="36">
        <f t="shared" si="218"/>
        <v>-633.33333333333303</v>
      </c>
      <c r="AV31" s="36">
        <f t="shared" si="218"/>
        <v>-967.74193548387029</v>
      </c>
      <c r="AW31" s="36">
        <f t="shared" si="218"/>
        <v>-9733.3333333333321</v>
      </c>
      <c r="AX31" s="36">
        <f t="shared" si="218"/>
        <v>-3032.2580645161297</v>
      </c>
      <c r="AY31" s="36">
        <f t="shared" si="218"/>
        <v>-25838.709677419356</v>
      </c>
      <c r="AZ31" s="36">
        <f t="shared" si="218"/>
        <v>-12007.389162561576</v>
      </c>
      <c r="BA31" s="36">
        <f t="shared" si="218"/>
        <v>-10903.22580645161</v>
      </c>
      <c r="BB31" s="36">
        <f t="shared" si="218"/>
        <v>-7200</v>
      </c>
      <c r="BC31" s="36">
        <f t="shared" si="218"/>
        <v>-17387.096774193546</v>
      </c>
      <c r="BD31" s="36">
        <f t="shared" si="218"/>
        <v>-1200</v>
      </c>
      <c r="BE31" s="36">
        <f t="shared" si="218"/>
        <v>-96.774193548387302</v>
      </c>
      <c r="BF31" s="36">
        <f t="shared" si="218"/>
        <v>-548.3870967741932</v>
      </c>
      <c r="BG31" s="36">
        <f t="shared" si="218"/>
        <v>-700</v>
      </c>
      <c r="BH31" s="36">
        <f t="shared" si="218"/>
        <v>-1193.5483870967746</v>
      </c>
      <c r="BI31" s="36">
        <f t="shared" si="218"/>
        <v>-2166.666666666667</v>
      </c>
      <c r="BJ31" s="36">
        <f t="shared" si="218"/>
        <v>-967.7419354838712</v>
      </c>
      <c r="BK31" s="36">
        <f t="shared" si="218"/>
        <v>161.29032258064581</v>
      </c>
      <c r="BL31" s="36">
        <f t="shared" si="218"/>
        <v>1428.5714285714284</v>
      </c>
      <c r="BM31" s="36">
        <f t="shared" si="218"/>
        <v>1258.0645161290322</v>
      </c>
      <c r="BN31" s="36">
        <f t="shared" si="218"/>
        <v>366.66666666666697</v>
      </c>
      <c r="BO31" s="36">
        <f t="shared" si="218"/>
        <v>903.2258064516127</v>
      </c>
      <c r="BP31" s="36">
        <f t="shared" si="218"/>
        <v>1033.333333333333</v>
      </c>
      <c r="BQ31" s="36">
        <f t="shared" si="218"/>
        <v>1096.7741935483873</v>
      </c>
      <c r="BR31" s="36">
        <f t="shared" si="218"/>
        <v>2193.5483870967746</v>
      </c>
      <c r="BS31" s="36">
        <f t="shared" si="218"/>
        <v>1233.333333333333</v>
      </c>
      <c r="BT31" s="36">
        <f t="shared" si="218"/>
        <v>1161.2903225806449</v>
      </c>
      <c r="BU31" s="36">
        <f t="shared" si="218"/>
        <v>1133.3333333333339</v>
      </c>
      <c r="BV31" s="36">
        <f t="shared" si="218"/>
        <v>3129.0322580645161</v>
      </c>
      <c r="BW31" s="36">
        <f t="shared" si="218"/>
        <v>1516.1290322580644</v>
      </c>
      <c r="BX31" s="36">
        <f t="shared" si="218"/>
        <v>928.57142857142935</v>
      </c>
      <c r="BY31" s="36">
        <f t="shared" si="218"/>
        <v>1516.1290322580635</v>
      </c>
      <c r="BZ31" s="36">
        <f t="shared" si="218"/>
        <v>3966.666666666667</v>
      </c>
      <c r="CA31" s="36">
        <f t="shared" ref="CA31:ED31" si="219">CA30-BO30</f>
        <v>6419.354838709678</v>
      </c>
      <c r="CB31" s="36">
        <f t="shared" si="219"/>
        <v>5666.6666666666661</v>
      </c>
      <c r="CC31" s="36">
        <f t="shared" si="219"/>
        <v>2774.1935483870966</v>
      </c>
      <c r="CD31" s="36">
        <f t="shared" si="219"/>
        <v>3354.8387096774186</v>
      </c>
      <c r="CE31" s="36">
        <f t="shared" si="219"/>
        <v>6700</v>
      </c>
      <c r="CF31" s="36">
        <f t="shared" si="219"/>
        <v>5516.1290322580653</v>
      </c>
      <c r="CG31" s="36">
        <f t="shared" si="219"/>
        <v>6533.333333333333</v>
      </c>
      <c r="CH31" s="36">
        <f t="shared" si="219"/>
        <v>7419.3548387096762</v>
      </c>
      <c r="CI31" s="36">
        <f t="shared" si="219"/>
        <v>7935.4838709677415</v>
      </c>
      <c r="CJ31" s="36">
        <f t="shared" si="219"/>
        <v>5035.7142857142862</v>
      </c>
      <c r="CK31" s="36">
        <f t="shared" si="219"/>
        <v>258.0645161290322</v>
      </c>
      <c r="CL31" s="36">
        <f t="shared" si="219"/>
        <v>-766.66666666666788</v>
      </c>
      <c r="CM31" s="36">
        <f t="shared" si="219"/>
        <v>-3870.9677419354848</v>
      </c>
      <c r="CN31" s="36">
        <f t="shared" si="219"/>
        <v>-3666.6666666666661</v>
      </c>
      <c r="CO31" s="36">
        <f t="shared" si="219"/>
        <v>-451.6129032258068</v>
      </c>
      <c r="CP31" s="36">
        <f t="shared" si="219"/>
        <v>-2193.5483870967746</v>
      </c>
      <c r="CQ31" s="36">
        <f t="shared" si="219"/>
        <v>-7066.666666666667</v>
      </c>
      <c r="CR31" s="36">
        <f t="shared" si="219"/>
        <v>-2322.5806451612898</v>
      </c>
      <c r="CS31" s="36">
        <f t="shared" si="219"/>
        <v>-3700</v>
      </c>
      <c r="CT31" s="36">
        <f t="shared" si="219"/>
        <v>-4516.1290322580626</v>
      </c>
      <c r="CU31" s="36">
        <f t="shared" si="219"/>
        <v>-6483.8709677419356</v>
      </c>
      <c r="CV31" s="36">
        <f t="shared" si="219"/>
        <v>-5821.4285714285725</v>
      </c>
      <c r="CW31" s="36">
        <f t="shared" si="219"/>
        <v>-1774.1935483870957</v>
      </c>
      <c r="CX31" s="36">
        <f t="shared" si="219"/>
        <v>1400</v>
      </c>
      <c r="CY31" s="36">
        <f t="shared" si="219"/>
        <v>2838.7096774193542</v>
      </c>
      <c r="CZ31" s="36">
        <f t="shared" si="219"/>
        <v>400</v>
      </c>
      <c r="DA31" s="36">
        <f t="shared" si="219"/>
        <v>-1000</v>
      </c>
      <c r="DB31" s="36">
        <f t="shared" si="219"/>
        <v>64.516129032259414</v>
      </c>
      <c r="DC31" s="36">
        <f t="shared" si="219"/>
        <v>2300.0000000000009</v>
      </c>
      <c r="DD31" s="36">
        <f t="shared" si="219"/>
        <v>225.80645161290158</v>
      </c>
      <c r="DE31" s="36">
        <f t="shared" si="219"/>
        <v>-33.33333333333394</v>
      </c>
      <c r="DF31" s="36">
        <f t="shared" si="219"/>
        <v>-1290.3225806451628</v>
      </c>
      <c r="DG31" s="36">
        <f t="shared" si="219"/>
        <v>967.7419354838712</v>
      </c>
      <c r="DH31" s="36">
        <f t="shared" si="219"/>
        <v>2392.8571428571431</v>
      </c>
      <c r="DI31" s="36">
        <f t="shared" si="219"/>
        <v>5677.4193548387093</v>
      </c>
      <c r="DJ31" s="36">
        <f t="shared" si="219"/>
        <v>3233.3333333333339</v>
      </c>
      <c r="DK31" s="36">
        <f t="shared" si="219"/>
        <v>1774.1935483870984</v>
      </c>
      <c r="DL31" s="36">
        <f t="shared" si="219"/>
        <v>3333.3333333333339</v>
      </c>
      <c r="DM31" s="36">
        <f t="shared" si="219"/>
        <v>4225.8064516129034</v>
      </c>
      <c r="DN31" s="36">
        <f t="shared" si="219"/>
        <v>4612.9032258064508</v>
      </c>
      <c r="DO31" s="36">
        <f t="shared" si="219"/>
        <v>4033.3333333333321</v>
      </c>
      <c r="DP31" s="36">
        <f t="shared" si="219"/>
        <v>3032.2580645161306</v>
      </c>
      <c r="DQ31" s="36">
        <f t="shared" si="219"/>
        <v>3800</v>
      </c>
      <c r="DR31" s="36">
        <f t="shared" si="219"/>
        <v>258.06451612903402</v>
      </c>
      <c r="DS31" s="36">
        <f t="shared" si="219"/>
        <v>4483.8709677419356</v>
      </c>
      <c r="DT31" s="36">
        <f t="shared" si="219"/>
        <v>2678.5714285714294</v>
      </c>
      <c r="DU31" s="36">
        <f t="shared" si="219"/>
        <v>677.41935483871021</v>
      </c>
      <c r="DV31" s="36">
        <f t="shared" si="219"/>
        <v>6600</v>
      </c>
      <c r="DW31" s="36">
        <f t="shared" si="219"/>
        <v>11354.838709677417</v>
      </c>
      <c r="DX31" s="36">
        <f t="shared" si="219"/>
        <v>7799.9999999999982</v>
      </c>
      <c r="DY31" s="36">
        <f t="shared" si="219"/>
        <v>10483.870967741934</v>
      </c>
      <c r="DZ31" s="129">
        <f t="shared" si="219"/>
        <v>9064.5161290322576</v>
      </c>
      <c r="EA31" s="129">
        <f t="shared" si="219"/>
        <v>2633.3333333333339</v>
      </c>
      <c r="EB31" s="129">
        <f t="shared" si="219"/>
        <v>18838.709677419352</v>
      </c>
      <c r="EC31" s="129">
        <f t="shared" si="219"/>
        <v>14733.333333333334</v>
      </c>
      <c r="ED31" s="129">
        <f t="shared" si="219"/>
        <v>19903.225806451614</v>
      </c>
      <c r="EE31" s="129">
        <f>EE30-DS30</f>
        <v>13838.709677419354</v>
      </c>
      <c r="EF31" s="129">
        <f>EF30-DT30</f>
        <v>18881.773399014775</v>
      </c>
      <c r="EG31" s="129">
        <f>EG30-DU30</f>
        <v>21193.548387096773</v>
      </c>
      <c r="EH31" s="129">
        <f t="shared" ref="EH31:FM31" si="220">EH30-DV30</f>
        <v>2533.3333333333321</v>
      </c>
      <c r="EI31" s="129">
        <f t="shared" si="220"/>
        <v>-2129.0322580645152</v>
      </c>
      <c r="EJ31" s="129">
        <f t="shared" si="220"/>
        <v>8500</v>
      </c>
      <c r="EK31" s="129">
        <f t="shared" si="220"/>
        <v>2096.77419354839</v>
      </c>
      <c r="EL31" s="129">
        <f t="shared" si="220"/>
        <v>-2290.3225806451592</v>
      </c>
      <c r="EM31" s="157">
        <f t="shared" si="220"/>
        <v>5233.3333333333321</v>
      </c>
      <c r="EN31" s="157">
        <f t="shared" si="220"/>
        <v>-3935.4838709677388</v>
      </c>
      <c r="EO31" s="157">
        <f t="shared" si="220"/>
        <v>22033.333333333336</v>
      </c>
      <c r="EP31" s="176">
        <f t="shared" si="220"/>
        <v>838.70967741935601</v>
      </c>
      <c r="EQ31" s="176">
        <f t="shared" si="220"/>
        <v>-11290.322580645159</v>
      </c>
      <c r="ER31" s="186">
        <f t="shared" si="220"/>
        <v>620.68965517241668</v>
      </c>
      <c r="ES31" s="186">
        <f t="shared" si="220"/>
        <v>1032.2580645161288</v>
      </c>
      <c r="ET31" s="186">
        <f t="shared" si="220"/>
        <v>9033.3333333333358</v>
      </c>
      <c r="EU31" s="186">
        <f t="shared" si="220"/>
        <v>13483.870967741936</v>
      </c>
      <c r="EV31" s="186">
        <f t="shared" si="220"/>
        <v>2866.6666666666679</v>
      </c>
      <c r="EW31" s="198">
        <f t="shared" si="220"/>
        <v>2870.9677419354848</v>
      </c>
      <c r="EX31" s="198">
        <f t="shared" si="220"/>
        <v>9903.2258064516136</v>
      </c>
      <c r="EY31" s="198">
        <f t="shared" si="220"/>
        <v>17666.666666666668</v>
      </c>
      <c r="EZ31" s="198">
        <f t="shared" si="220"/>
        <v>-6580.645161290322</v>
      </c>
      <c r="FA31" s="211">
        <f t="shared" si="220"/>
        <v>-15000</v>
      </c>
      <c r="FB31" s="211">
        <f t="shared" si="220"/>
        <v>-6451.6129032258104</v>
      </c>
      <c r="FC31" s="221">
        <f t="shared" si="220"/>
        <v>4645.161290322576</v>
      </c>
      <c r="FD31" s="221">
        <f t="shared" si="220"/>
        <v>-17466.748768472909</v>
      </c>
      <c r="FE31" s="233">
        <f t="shared" si="220"/>
        <v>-8870.9677419354848</v>
      </c>
      <c r="FF31" s="233">
        <f t="shared" si="220"/>
        <v>733.33333333333212</v>
      </c>
      <c r="FG31" s="233">
        <f t="shared" si="220"/>
        <v>-6741.935483870966</v>
      </c>
      <c r="FH31" s="233">
        <f t="shared" si="220"/>
        <v>3900</v>
      </c>
      <c r="FI31" s="233">
        <f t="shared" si="220"/>
        <v>774.19354838709478</v>
      </c>
      <c r="FJ31" s="36">
        <f t="shared" si="220"/>
        <v>4032.2580645161288</v>
      </c>
      <c r="FK31" s="36">
        <f t="shared" si="220"/>
        <v>-9766.6666666666679</v>
      </c>
      <c r="FL31" s="36">
        <f t="shared" si="220"/>
        <v>9322.580645161288</v>
      </c>
      <c r="FM31" s="36">
        <f t="shared" si="220"/>
        <v>-13666.666666666668</v>
      </c>
      <c r="FN31" s="36">
        <f t="shared" ref="FN31:GI31" si="221">FN30-FB30</f>
        <v>5258.064516129034</v>
      </c>
      <c r="FO31" s="36">
        <f t="shared" ref="FO31:FZ31" si="222">FO30-FC30</f>
        <v>3258.0645161290377</v>
      </c>
      <c r="FP31" s="36">
        <f t="shared" si="221"/>
        <v>15928.571428571428</v>
      </c>
      <c r="FQ31" s="233">
        <f t="shared" si="221"/>
        <v>2096.77419354839</v>
      </c>
      <c r="FR31" s="36">
        <f t="shared" si="221"/>
        <v>-9500</v>
      </c>
      <c r="FS31" s="36">
        <f t="shared" si="221"/>
        <v>5838.7096774193524</v>
      </c>
      <c r="FT31" s="36">
        <f t="shared" si="221"/>
        <v>-9266.6666666666642</v>
      </c>
      <c r="FU31" s="36">
        <f t="shared" si="221"/>
        <v>7290.3225806451628</v>
      </c>
      <c r="FV31" s="36">
        <f t="shared" si="221"/>
        <v>741.93548387096962</v>
      </c>
      <c r="FW31" s="36">
        <f t="shared" si="221"/>
        <v>-266.66666666666424</v>
      </c>
      <c r="FX31" s="36">
        <f t="shared" si="221"/>
        <v>-4612.9032258064544</v>
      </c>
      <c r="FY31" s="257">
        <f t="shared" si="221"/>
        <v>11945.175438596492</v>
      </c>
      <c r="FZ31" s="281">
        <f t="shared" si="222"/>
        <v>2934.4227504244518</v>
      </c>
      <c r="GA31" s="281">
        <f t="shared" si="221"/>
        <v>8010.5305602716435</v>
      </c>
      <c r="GB31" s="281">
        <f t="shared" si="221"/>
        <v>1811.2218045112786</v>
      </c>
      <c r="GC31" s="281">
        <f t="shared" si="221"/>
        <v>3816.9821731748707</v>
      </c>
      <c r="GD31" s="281">
        <f t="shared" si="221"/>
        <v>9804.0789473684199</v>
      </c>
      <c r="GE31" s="281">
        <f t="shared" si="221"/>
        <v>-1989.4694397283529</v>
      </c>
      <c r="GF31" s="281">
        <f t="shared" si="221"/>
        <v>7170.7456140350841</v>
      </c>
      <c r="GG31" s="281">
        <f t="shared" si="221"/>
        <v>-2570.1146010186785</v>
      </c>
      <c r="GH31" s="281">
        <f t="shared" si="221"/>
        <v>-1279.7920203735193</v>
      </c>
      <c r="GI31" s="281">
        <f t="shared" si="221"/>
        <v>4537.412280701752</v>
      </c>
      <c r="GJ31" s="281">
        <f t="shared" ref="GJ31:GL31" si="223">GJ30-FX30</f>
        <v>6784.7241086587455</v>
      </c>
      <c r="GK31" s="281">
        <f t="shared" ref="GK31" si="224">GK30-FY30</f>
        <v>-407.76315789474029</v>
      </c>
      <c r="GL31" s="281">
        <f t="shared" si="223"/>
        <v>-407.76315789474029</v>
      </c>
    </row>
    <row r="32" spans="1:194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225">BL30-AVERAGE(D30,P30,AB30,AN30,AZ30)</f>
        <v>-5344.3349753694602</v>
      </c>
      <c r="BM32" s="36">
        <f t="shared" si="225"/>
        <v>-5580.6451612903229</v>
      </c>
      <c r="BN32" s="36">
        <f t="shared" si="225"/>
        <v>-5493.333333333333</v>
      </c>
      <c r="BO32" s="36">
        <f t="shared" si="225"/>
        <v>-6064.5161290322576</v>
      </c>
      <c r="BP32" s="36">
        <f t="shared" si="225"/>
        <v>-2126.6666666666661</v>
      </c>
      <c r="BQ32" s="36">
        <f t="shared" si="225"/>
        <v>-741.93548387096871</v>
      </c>
      <c r="BR32" s="36">
        <f t="shared" si="225"/>
        <v>-425.80645161290249</v>
      </c>
      <c r="BS32" s="36">
        <f t="shared" si="225"/>
        <v>-1073.3333333333321</v>
      </c>
      <c r="BT32" s="36">
        <f t="shared" si="225"/>
        <v>-1535.4838709677415</v>
      </c>
      <c r="BU32" s="36">
        <f t="shared" si="225"/>
        <v>-4260.0000000000009</v>
      </c>
      <c r="BV32" s="36">
        <f t="shared" si="225"/>
        <v>-580.64516129032199</v>
      </c>
      <c r="BW32" s="36">
        <f t="shared" si="225"/>
        <v>-5670.9677419354839</v>
      </c>
      <c r="BX32" s="36">
        <f t="shared" si="225"/>
        <v>-2894.3349753694565</v>
      </c>
      <c r="BY32" s="36">
        <f t="shared" si="225"/>
        <v>-2283.8709677419356</v>
      </c>
      <c r="BZ32" s="36">
        <f t="shared" si="225"/>
        <v>240.00000000000182</v>
      </c>
      <c r="CA32" s="36">
        <f t="shared" si="225"/>
        <v>2245.1612903225832</v>
      </c>
      <c r="CB32" s="36">
        <f t="shared" si="225"/>
        <v>5786.6666666666661</v>
      </c>
      <c r="CC32" s="36">
        <f t="shared" si="225"/>
        <v>3574.1935483870975</v>
      </c>
      <c r="CD32" s="36">
        <f t="shared" si="225"/>
        <v>4219.3548387096762</v>
      </c>
      <c r="CE32" s="36">
        <f t="shared" si="225"/>
        <v>7080</v>
      </c>
      <c r="CF32" s="36">
        <f t="shared" si="225"/>
        <v>5445.1612903225814</v>
      </c>
      <c r="CG32" s="36">
        <f t="shared" si="225"/>
        <v>4240</v>
      </c>
      <c r="CH32" s="36">
        <f t="shared" si="225"/>
        <v>8522.580645161288</v>
      </c>
      <c r="CI32" s="36">
        <f t="shared" si="225"/>
        <v>3748.3870967741932</v>
      </c>
      <c r="CJ32" s="36">
        <f t="shared" si="225"/>
        <v>3777.0935960591141</v>
      </c>
      <c r="CK32" s="36">
        <f t="shared" si="225"/>
        <v>-535.4838709677424</v>
      </c>
      <c r="CL32" s="36">
        <f t="shared" si="225"/>
        <v>733.33333333333212</v>
      </c>
      <c r="CM32" s="36">
        <f t="shared" si="225"/>
        <v>-1890.322580645161</v>
      </c>
      <c r="CN32" s="36">
        <f t="shared" si="225"/>
        <v>893.33333333333303</v>
      </c>
      <c r="CO32" s="36">
        <f t="shared" si="225"/>
        <v>2270.967741935483</v>
      </c>
      <c r="CP32" s="36">
        <f t="shared" si="225"/>
        <v>1283.8709677419338</v>
      </c>
      <c r="CQ32" s="36">
        <f t="shared" si="225"/>
        <v>-1373.3333333333348</v>
      </c>
      <c r="CR32" s="36">
        <f t="shared" si="225"/>
        <v>2116.1290322580653</v>
      </c>
      <c r="CS32" s="36">
        <f t="shared" si="225"/>
        <v>-606.66666666666606</v>
      </c>
      <c r="CT32" s="36">
        <f t="shared" si="225"/>
        <v>2303.2258064516118</v>
      </c>
      <c r="CU32" s="36">
        <f t="shared" si="225"/>
        <v>-4329.0322580645152</v>
      </c>
      <c r="CV32" s="36">
        <f t="shared" si="225"/>
        <v>-3065.7635467980308</v>
      </c>
      <c r="CW32" s="36">
        <f t="shared" si="225"/>
        <v>-2335.4838709677415</v>
      </c>
      <c r="CX32" s="36">
        <f t="shared" si="225"/>
        <v>1873.3333333333339</v>
      </c>
      <c r="CY32" s="36">
        <f t="shared" si="225"/>
        <v>477.41935483870839</v>
      </c>
      <c r="CZ32" s="36">
        <f t="shared" si="225"/>
        <v>1040</v>
      </c>
      <c r="DA32" s="36">
        <f t="shared" si="225"/>
        <v>722.58064516128979</v>
      </c>
      <c r="DB32" s="36">
        <f t="shared" si="225"/>
        <v>1090.322580645161</v>
      </c>
      <c r="DC32" s="36">
        <f t="shared" si="225"/>
        <v>1020</v>
      </c>
      <c r="DD32" s="36">
        <f t="shared" si="225"/>
        <v>1903.2258064516118</v>
      </c>
      <c r="DE32" s="36">
        <f t="shared" si="225"/>
        <v>946.66666666666606</v>
      </c>
      <c r="DF32" s="36">
        <f t="shared" si="225"/>
        <v>606.4516129032254</v>
      </c>
      <c r="DG32" s="36">
        <f t="shared" si="225"/>
        <v>1180.6451612903238</v>
      </c>
      <c r="DH32" s="36">
        <f t="shared" si="225"/>
        <v>1414.2857142857138</v>
      </c>
      <c r="DI32" s="36">
        <f t="shared" si="225"/>
        <v>5270.9677419354839</v>
      </c>
      <c r="DJ32" s="36">
        <f t="shared" si="225"/>
        <v>5553.3333333333339</v>
      </c>
      <c r="DK32" s="36">
        <f t="shared" si="225"/>
        <v>4470.9677419354848</v>
      </c>
      <c r="DL32" s="36">
        <f t="shared" si="225"/>
        <v>3926.6666666666661</v>
      </c>
      <c r="DM32" s="36">
        <f t="shared" si="225"/>
        <v>4483.8709677419356</v>
      </c>
      <c r="DN32" s="36">
        <f t="shared" si="225"/>
        <v>5129.032258064517</v>
      </c>
      <c r="DO32" s="36">
        <f t="shared" si="225"/>
        <v>4559.9999999999982</v>
      </c>
      <c r="DP32" s="36">
        <f t="shared" si="225"/>
        <v>4258.064516129034</v>
      </c>
      <c r="DQ32" s="36">
        <f t="shared" si="225"/>
        <v>4393.3333333333339</v>
      </c>
      <c r="DR32" s="36">
        <f t="shared" si="225"/>
        <v>109.677419354839</v>
      </c>
      <c r="DS32" s="36">
        <f t="shared" si="225"/>
        <v>4845.1612903225814</v>
      </c>
      <c r="DT32" s="36">
        <f t="shared" si="225"/>
        <v>3300.0000000000018</v>
      </c>
      <c r="DU32" s="36">
        <f t="shared" si="225"/>
        <v>4561.2903225806458</v>
      </c>
      <c r="DV32" s="36">
        <f t="shared" si="225"/>
        <v>10513.333333333334</v>
      </c>
      <c r="DW32" s="36">
        <f t="shared" si="225"/>
        <v>14212.903225806451</v>
      </c>
      <c r="DX32" s="36">
        <f t="shared" ref="DX32:ED32" si="226">DX30-AVERAGE(BP30,CB30,CN30,CZ30,DL30)</f>
        <v>10373.333333333332</v>
      </c>
      <c r="DY32" s="36">
        <f t="shared" si="226"/>
        <v>13638.709677419354</v>
      </c>
      <c r="DZ32" s="129">
        <f t="shared" si="226"/>
        <v>12587.096774193549</v>
      </c>
      <c r="EA32" s="129">
        <f t="shared" si="226"/>
        <v>5753.3333333333339</v>
      </c>
      <c r="EB32" s="129">
        <f t="shared" si="226"/>
        <v>21574.193548387095</v>
      </c>
      <c r="EC32" s="129">
        <f t="shared" si="226"/>
        <v>17580</v>
      </c>
      <c r="ED32" s="129">
        <f t="shared" si="226"/>
        <v>19012.903225806451</v>
      </c>
      <c r="EE32" s="129">
        <f>EE30-AVERAGE(BW30,CI30,CU30,DG30,DS30)</f>
        <v>17000</v>
      </c>
      <c r="EF32" s="129">
        <f>EF30-AVERAGE(BX30,CJ30,CV30,DH30,DT30)</f>
        <v>21138.916256157638</v>
      </c>
      <c r="EG32" s="129">
        <f>EG30-AVERAGE(BY30,CK30,CW30,DI30,DU30)</f>
        <v>24483.870967741936</v>
      </c>
      <c r="EH32" s="129">
        <f t="shared" ref="EH32:FM32" si="227">EH30-AVERAGE(BZ30,CL30,CX30,DJ30,DV30)</f>
        <v>10160</v>
      </c>
      <c r="EI32" s="129">
        <f t="shared" si="227"/>
        <v>8380.6451612903202</v>
      </c>
      <c r="EJ32" s="129">
        <f t="shared" si="227"/>
        <v>16166.666666666666</v>
      </c>
      <c r="EK32" s="129">
        <f t="shared" si="227"/>
        <v>12529.032258064517</v>
      </c>
      <c r="EL32" s="129">
        <f t="shared" si="227"/>
        <v>7316.1290322580644</v>
      </c>
      <c r="EM32" s="157">
        <f t="shared" si="227"/>
        <v>9266.6666666666661</v>
      </c>
      <c r="EN32" s="157">
        <f t="shared" si="227"/>
        <v>12580.645161290326</v>
      </c>
      <c r="EO32" s="157">
        <f t="shared" si="227"/>
        <v>35346.666666666672</v>
      </c>
      <c r="EP32" s="176">
        <f t="shared" si="227"/>
        <v>15496.774193548388</v>
      </c>
      <c r="EQ32" s="176">
        <f t="shared" si="227"/>
        <v>1561.2903225806476</v>
      </c>
      <c r="ER32" s="186">
        <f t="shared" si="227"/>
        <v>17126.108374384239</v>
      </c>
      <c r="ES32" s="186">
        <f t="shared" si="227"/>
        <v>20309.677419354837</v>
      </c>
      <c r="ET32" s="186">
        <f t="shared" si="227"/>
        <v>16593.333333333336</v>
      </c>
      <c r="EU32" s="186">
        <f t="shared" si="227"/>
        <v>19870.967741935485</v>
      </c>
      <c r="EV32" s="186">
        <f t="shared" si="227"/>
        <v>15760</v>
      </c>
      <c r="EW32" s="198">
        <f t="shared" si="227"/>
        <v>12329.032258064519</v>
      </c>
      <c r="EX32" s="198">
        <f t="shared" si="227"/>
        <v>15367.741935483871</v>
      </c>
      <c r="EY32" s="198">
        <f t="shared" si="227"/>
        <v>25506.666666666664</v>
      </c>
      <c r="EZ32" s="198">
        <f t="shared" si="227"/>
        <v>2832.2580645161288</v>
      </c>
      <c r="FA32" s="211">
        <f t="shared" si="227"/>
        <v>12980.000000000004</v>
      </c>
      <c r="FB32" s="211">
        <f t="shared" si="227"/>
        <v>6006.4516129032236</v>
      </c>
      <c r="FC32" s="221">
        <f t="shared" si="227"/>
        <v>5903.2258064516082</v>
      </c>
      <c r="FD32" s="221">
        <f t="shared" si="227"/>
        <v>-4091.1330049261087</v>
      </c>
      <c r="FE32" s="233">
        <f t="shared" si="227"/>
        <v>6077.419354838712</v>
      </c>
      <c r="FF32" s="233">
        <f t="shared" si="227"/>
        <v>12766.666666666664</v>
      </c>
      <c r="FG32" s="233">
        <f t="shared" si="227"/>
        <v>7664.5161290322576</v>
      </c>
      <c r="FH32" s="233">
        <f t="shared" si="227"/>
        <v>15080</v>
      </c>
      <c r="FI32" s="233">
        <f t="shared" si="227"/>
        <v>9367.7419354838676</v>
      </c>
      <c r="FJ32" s="36">
        <f t="shared" si="227"/>
        <v>15129.032258064515</v>
      </c>
      <c r="FK32" s="36">
        <f t="shared" si="227"/>
        <v>9366.6666666666679</v>
      </c>
      <c r="FL32" s="36">
        <f t="shared" si="227"/>
        <v>9838.7096774193524</v>
      </c>
      <c r="FM32" s="36">
        <f t="shared" si="227"/>
        <v>-5793.3333333333321</v>
      </c>
      <c r="FN32" s="36">
        <f t="shared" ref="FN32:GI32" si="228">FN30-AVERAGE(DF30,DR30,ED30,EP30,FB30)</f>
        <v>8612.9032258064544</v>
      </c>
      <c r="FO32" s="36">
        <f t="shared" ref="FO32:FZ32" si="229">FO30-AVERAGE(DG30,DS30,EE30,EQ30,FC30)</f>
        <v>6632.2580645161324</v>
      </c>
      <c r="FP32" s="36">
        <f t="shared" si="228"/>
        <v>10416.009852216746</v>
      </c>
      <c r="FQ32" s="233">
        <f t="shared" si="228"/>
        <v>4232.2580645161324</v>
      </c>
      <c r="FR32" s="36">
        <f t="shared" si="228"/>
        <v>-1160</v>
      </c>
      <c r="FS32" s="36">
        <f t="shared" si="228"/>
        <v>9954.8387096774168</v>
      </c>
      <c r="FT32" s="36">
        <f t="shared" si="228"/>
        <v>533.33333333333576</v>
      </c>
      <c r="FU32" s="36">
        <f t="shared" si="228"/>
        <v>12567.741935483871</v>
      </c>
      <c r="FV32" s="36">
        <f t="shared" si="228"/>
        <v>10806.451612903231</v>
      </c>
      <c r="FW32" s="36">
        <f t="shared" si="228"/>
        <v>5140.0000000000036</v>
      </c>
      <c r="FX32" s="36">
        <f t="shared" si="228"/>
        <v>1090.3225806451592</v>
      </c>
      <c r="FY32" s="257">
        <f t="shared" si="228"/>
        <v>3771.8421052631602</v>
      </c>
      <c r="FZ32" s="281">
        <f t="shared" si="229"/>
        <v>7586.0356536502586</v>
      </c>
      <c r="GA32" s="281">
        <f t="shared" si="228"/>
        <v>11655.691850594227</v>
      </c>
      <c r="GB32" s="281">
        <f t="shared" si="228"/>
        <v>8098.6602281565974</v>
      </c>
      <c r="GC32" s="281">
        <f t="shared" si="228"/>
        <v>4823.4337860780979</v>
      </c>
      <c r="GD32" s="281">
        <f t="shared" si="228"/>
        <v>6764.0789473684199</v>
      </c>
      <c r="GE32" s="281">
        <f t="shared" si="228"/>
        <v>3604.0789473684199</v>
      </c>
      <c r="GF32" s="281">
        <f t="shared" si="228"/>
        <v>4944.0789473684199</v>
      </c>
      <c r="GG32" s="281">
        <f t="shared" si="228"/>
        <v>5294.4015280135827</v>
      </c>
      <c r="GH32" s="281">
        <f t="shared" si="228"/>
        <v>5236.3370118845487</v>
      </c>
      <c r="GI32" s="281">
        <f t="shared" si="228"/>
        <v>6577.4122807017557</v>
      </c>
      <c r="GJ32" s="281">
        <f t="shared" ref="GJ32:GL32" si="230">GJ30-AVERAGE(EB30,EN30,EZ30,FL30,FX30)</f>
        <v>5268.5950764006811</v>
      </c>
      <c r="GK32" s="281">
        <f t="shared" ref="GK32" si="231">GK30-AVERAGE(EC30,EO30,FA30,FM30,FY30)</f>
        <v>-644.95614035088511</v>
      </c>
      <c r="GL32" s="281">
        <f t="shared" si="230"/>
        <v>2681.71052631579</v>
      </c>
    </row>
    <row r="33" spans="1:194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232">DG30-DG56</f>
        <v>0</v>
      </c>
      <c r="DH33" s="40">
        <f t="shared" si="232"/>
        <v>0</v>
      </c>
      <c r="DI33" s="40">
        <f t="shared" si="232"/>
        <v>0</v>
      </c>
      <c r="DJ33" s="40">
        <f t="shared" si="232"/>
        <v>0</v>
      </c>
      <c r="DK33" s="40">
        <f t="shared" si="232"/>
        <v>0</v>
      </c>
      <c r="DL33" s="40">
        <f t="shared" si="232"/>
        <v>0</v>
      </c>
      <c r="DM33" s="40">
        <f t="shared" si="232"/>
        <v>0</v>
      </c>
      <c r="DN33" s="40">
        <f t="shared" si="232"/>
        <v>0</v>
      </c>
      <c r="DO33" s="40">
        <f t="shared" si="232"/>
        <v>0</v>
      </c>
      <c r="DP33" s="40">
        <f t="shared" si="232"/>
        <v>0</v>
      </c>
      <c r="DQ33" s="40">
        <f t="shared" si="232"/>
        <v>0</v>
      </c>
      <c r="DR33" s="40">
        <f t="shared" si="232"/>
        <v>0</v>
      </c>
      <c r="DS33" s="40">
        <f t="shared" si="232"/>
        <v>0</v>
      </c>
      <c r="DT33" s="40">
        <f t="shared" si="232"/>
        <v>0</v>
      </c>
      <c r="DU33" s="40">
        <f t="shared" si="232"/>
        <v>0</v>
      </c>
      <c r="DV33" s="40">
        <f t="shared" si="232"/>
        <v>0</v>
      </c>
      <c r="DW33" s="40">
        <f t="shared" si="232"/>
        <v>0</v>
      </c>
      <c r="DX33" s="40">
        <f t="shared" si="232"/>
        <v>0</v>
      </c>
      <c r="DY33" s="40">
        <f t="shared" si="232"/>
        <v>0</v>
      </c>
      <c r="DZ33" s="131">
        <f t="shared" si="232"/>
        <v>0</v>
      </c>
      <c r="EA33" s="131">
        <f t="shared" si="232"/>
        <v>0</v>
      </c>
      <c r="EB33" s="131">
        <f t="shared" si="232"/>
        <v>0</v>
      </c>
      <c r="EC33" s="131">
        <f t="shared" si="232"/>
        <v>0</v>
      </c>
      <c r="ED33" s="131">
        <f t="shared" si="232"/>
        <v>0</v>
      </c>
      <c r="EE33" s="131">
        <f t="shared" si="232"/>
        <v>0</v>
      </c>
      <c r="EF33" s="131">
        <f t="shared" si="232"/>
        <v>0</v>
      </c>
      <c r="EG33" s="131">
        <f t="shared" si="232"/>
        <v>0</v>
      </c>
      <c r="EH33" s="131">
        <f t="shared" si="232"/>
        <v>0</v>
      </c>
      <c r="EI33" s="131">
        <f t="shared" si="232"/>
        <v>0</v>
      </c>
      <c r="EJ33" s="131">
        <f t="shared" si="232"/>
        <v>0</v>
      </c>
      <c r="EK33" s="131">
        <f t="shared" si="232"/>
        <v>0</v>
      </c>
      <c r="EL33" s="131">
        <f t="shared" si="232"/>
        <v>0</v>
      </c>
      <c r="EM33" s="159">
        <f t="shared" si="232"/>
        <v>0</v>
      </c>
      <c r="EN33" s="159">
        <f t="shared" si="232"/>
        <v>0</v>
      </c>
      <c r="EO33" s="159">
        <f t="shared" ref="EO33:FF33" si="233">EO30-EO56</f>
        <v>0</v>
      </c>
      <c r="EP33" s="178">
        <f t="shared" si="233"/>
        <v>0</v>
      </c>
      <c r="EQ33" s="178">
        <f t="shared" si="233"/>
        <v>0</v>
      </c>
      <c r="ER33" s="188">
        <f t="shared" si="233"/>
        <v>0</v>
      </c>
      <c r="ES33" s="188">
        <f t="shared" si="233"/>
        <v>0</v>
      </c>
      <c r="ET33" s="188">
        <f t="shared" si="233"/>
        <v>0</v>
      </c>
      <c r="EU33" s="188">
        <f t="shared" si="233"/>
        <v>0</v>
      </c>
      <c r="EV33" s="188">
        <f t="shared" si="233"/>
        <v>0</v>
      </c>
      <c r="EW33" s="200">
        <f t="shared" si="233"/>
        <v>0</v>
      </c>
      <c r="EX33" s="200">
        <f t="shared" si="233"/>
        <v>0</v>
      </c>
      <c r="EY33" s="200">
        <f t="shared" si="233"/>
        <v>0</v>
      </c>
      <c r="EZ33" s="200">
        <f t="shared" si="233"/>
        <v>0</v>
      </c>
      <c r="FA33" s="213">
        <f t="shared" si="233"/>
        <v>0</v>
      </c>
      <c r="FB33" s="213">
        <f t="shared" si="233"/>
        <v>0</v>
      </c>
      <c r="FC33" s="223">
        <f t="shared" si="233"/>
        <v>0</v>
      </c>
      <c r="FD33" s="223">
        <f t="shared" si="233"/>
        <v>0</v>
      </c>
      <c r="FE33" s="235">
        <f t="shared" si="233"/>
        <v>0</v>
      </c>
      <c r="FF33" s="235">
        <f t="shared" si="233"/>
        <v>0</v>
      </c>
      <c r="FG33" s="235">
        <f t="shared" ref="FG33:FH33" si="234">FG30-FG56</f>
        <v>0</v>
      </c>
      <c r="FH33" s="235">
        <f t="shared" si="234"/>
        <v>0</v>
      </c>
      <c r="FI33" s="235">
        <f t="shared" ref="FI33:FJ33" si="235">FI30-FI56</f>
        <v>0</v>
      </c>
      <c r="FJ33" s="40">
        <f t="shared" si="235"/>
        <v>0</v>
      </c>
      <c r="FK33" s="40">
        <f t="shared" ref="FK33" si="236">FK30-FK56</f>
        <v>0</v>
      </c>
      <c r="FL33" s="40">
        <f t="shared" ref="FL33:FP33" si="237">FL30-FL56</f>
        <v>0</v>
      </c>
      <c r="FM33" s="40">
        <f t="shared" si="237"/>
        <v>0</v>
      </c>
      <c r="FN33" s="40">
        <f t="shared" si="237"/>
        <v>0</v>
      </c>
      <c r="FO33" s="40">
        <f t="shared" si="237"/>
        <v>0</v>
      </c>
      <c r="FP33" s="40">
        <f t="shared" si="237"/>
        <v>0</v>
      </c>
      <c r="FQ33" s="235">
        <f t="shared" ref="FQ33:FR33" si="238">FQ30-FQ56</f>
        <v>0</v>
      </c>
      <c r="FR33" s="40">
        <f t="shared" si="238"/>
        <v>0</v>
      </c>
      <c r="FS33" s="40">
        <f t="shared" ref="FS33:FT33" si="239">FS30-FS56</f>
        <v>0</v>
      </c>
      <c r="FT33" s="40">
        <f t="shared" si="239"/>
        <v>0</v>
      </c>
      <c r="FU33" s="40">
        <f t="shared" ref="FU33:FV33" si="240">FU30-FU56</f>
        <v>0</v>
      </c>
      <c r="FV33" s="40">
        <f t="shared" si="240"/>
        <v>0</v>
      </c>
      <c r="FW33" s="40">
        <f t="shared" ref="FW33:FX33" si="241">FW30-FW56</f>
        <v>0</v>
      </c>
      <c r="FX33" s="40">
        <f t="shared" si="241"/>
        <v>-9318.0150243040189</v>
      </c>
      <c r="FY33" s="259">
        <f t="shared" ref="FY33:GB33" si="242">FY30-FY56</f>
        <v>-2125.5277577505331</v>
      </c>
      <c r="FZ33" s="283">
        <f t="shared" si="242"/>
        <v>-2125.5277577505331</v>
      </c>
      <c r="GA33" s="283">
        <f t="shared" si="242"/>
        <v>-2168.0383129055481</v>
      </c>
      <c r="GB33" s="283">
        <f t="shared" si="242"/>
        <v>-2168.0383129055481</v>
      </c>
      <c r="GC33" s="283">
        <f t="shared" ref="GC33:GD33" si="243">GC30-GC56</f>
        <v>-2168.0383129055481</v>
      </c>
      <c r="GD33" s="283">
        <f t="shared" si="243"/>
        <v>-2168.0383129055481</v>
      </c>
      <c r="GE33" s="283">
        <f t="shared" ref="GE33:GK33" si="244">GE30-GE56</f>
        <v>-2168.0383129055481</v>
      </c>
      <c r="GF33" s="283">
        <f t="shared" si="244"/>
        <v>-2168.0383129055481</v>
      </c>
      <c r="GG33" s="283">
        <f t="shared" si="244"/>
        <v>-2168.0383129055481</v>
      </c>
      <c r="GH33" s="283">
        <f t="shared" si="244"/>
        <v>-2168.0383129055481</v>
      </c>
      <c r="GI33" s="283">
        <f t="shared" si="244"/>
        <v>-2168.0383129055481</v>
      </c>
      <c r="GJ33" s="283">
        <f t="shared" si="244"/>
        <v>-2168.0383129055481</v>
      </c>
      <c r="GK33" s="283">
        <f t="shared" si="244"/>
        <v>-2168.0383129055481</v>
      </c>
      <c r="GL33" s="283">
        <f t="shared" ref="GL33" si="245">GL30-GL56</f>
        <v>33204.07894736842</v>
      </c>
    </row>
    <row r="34" spans="1:194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62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260"/>
      <c r="FZ34" s="284"/>
      <c r="GA34" s="284"/>
      <c r="GB34" s="284"/>
      <c r="GC34" s="284"/>
      <c r="GD34" s="284"/>
      <c r="GE34" s="284"/>
      <c r="GF34" s="284"/>
      <c r="GG34" s="284"/>
      <c r="GH34" s="284"/>
      <c r="GI34" s="284"/>
      <c r="GJ34" s="284"/>
      <c r="GK34" s="284"/>
      <c r="GL34" s="284"/>
    </row>
    <row r="35" spans="1:194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1">
        <v>2188</v>
      </c>
      <c r="EA35" s="141">
        <v>2801</v>
      </c>
      <c r="EB35" s="141">
        <v>2551</v>
      </c>
      <c r="EC35" s="141">
        <v>2228</v>
      </c>
      <c r="ED35" s="141">
        <v>1474</v>
      </c>
      <c r="EE35" s="141">
        <v>933</v>
      </c>
      <c r="EF35" s="141">
        <v>733</v>
      </c>
      <c r="EG35" s="141">
        <v>666</v>
      </c>
      <c r="EH35" s="141">
        <v>838</v>
      </c>
      <c r="EI35" s="141">
        <v>1021</v>
      </c>
      <c r="EJ35" s="141">
        <v>1151</v>
      </c>
      <c r="EK35" s="141">
        <v>1532</v>
      </c>
      <c r="EL35" s="141">
        <v>2138</v>
      </c>
      <c r="EM35" s="141">
        <v>2404</v>
      </c>
      <c r="EN35" s="141">
        <v>2328</v>
      </c>
      <c r="EO35" s="141">
        <v>2137</v>
      </c>
      <c r="EP35" s="141">
        <v>1575</v>
      </c>
      <c r="EQ35" s="141">
        <v>1009</v>
      </c>
      <c r="ER35" s="141">
        <v>745.37931034482756</v>
      </c>
      <c r="ES35" s="141">
        <v>484</v>
      </c>
      <c r="ET35" s="141">
        <v>659</v>
      </c>
      <c r="EU35" s="141">
        <v>942</v>
      </c>
      <c r="EV35" s="141">
        <v>1276</v>
      </c>
      <c r="EW35" s="141">
        <v>1704</v>
      </c>
      <c r="EX35" s="141">
        <v>2018</v>
      </c>
      <c r="EY35" s="141">
        <v>2190</v>
      </c>
      <c r="EZ35" s="141">
        <v>2176</v>
      </c>
      <c r="FA35" s="141">
        <v>2001</v>
      </c>
      <c r="FB35" s="141">
        <v>1487</v>
      </c>
      <c r="FC35" s="141">
        <v>1019</v>
      </c>
      <c r="FD35" s="141">
        <v>698</v>
      </c>
      <c r="FE35" s="141">
        <v>601</v>
      </c>
      <c r="FF35" s="141">
        <v>652</v>
      </c>
      <c r="FG35" s="141">
        <v>1054</v>
      </c>
      <c r="FH35" s="141">
        <v>1369</v>
      </c>
      <c r="FI35" s="141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1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30">
        <v>2515</v>
      </c>
      <c r="FY35" s="254">
        <v>2432.7184958685411</v>
      </c>
      <c r="FZ35" s="278">
        <v>2016.406003542894</v>
      </c>
      <c r="GA35" s="278">
        <v>1829.2043608864744</v>
      </c>
      <c r="GB35" s="278">
        <v>1579.3806315280322</v>
      </c>
      <c r="GC35" s="278">
        <v>1372.8693280043183</v>
      </c>
      <c r="GD35" s="278">
        <v>1379.6475907533702</v>
      </c>
      <c r="GE35" s="278">
        <v>1132.168818610035</v>
      </c>
      <c r="GF35" s="278">
        <v>1293.2488619371254</v>
      </c>
      <c r="GG35" s="278">
        <v>1485.4964125561942</v>
      </c>
      <c r="GH35" s="278">
        <v>1468.0296074565765</v>
      </c>
      <c r="GI35" s="278">
        <v>1422.5908267052355</v>
      </c>
      <c r="GJ35" s="278">
        <v>1465.4751450541987</v>
      </c>
      <c r="GK35" s="278">
        <v>1339.5250997646865</v>
      </c>
      <c r="GL35" s="278">
        <v>892.69203400237404</v>
      </c>
    </row>
    <row r="36" spans="1:194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246">O35-C35</f>
        <v>114</v>
      </c>
      <c r="P36" s="36">
        <f t="shared" si="246"/>
        <v>84</v>
      </c>
      <c r="Q36" s="36">
        <f t="shared" si="246"/>
        <v>-10</v>
      </c>
      <c r="R36" s="36">
        <f t="shared" si="246"/>
        <v>-36</v>
      </c>
      <c r="S36" s="36">
        <f t="shared" si="246"/>
        <v>124</v>
      </c>
      <c r="T36" s="36">
        <f t="shared" si="246"/>
        <v>379.00000000000023</v>
      </c>
      <c r="U36" s="36">
        <f t="shared" si="246"/>
        <v>788</v>
      </c>
      <c r="V36" s="36">
        <f t="shared" si="246"/>
        <v>386</v>
      </c>
      <c r="W36" s="36">
        <f t="shared" si="246"/>
        <v>417</v>
      </c>
      <c r="X36" s="36">
        <f t="shared" si="246"/>
        <v>420</v>
      </c>
      <c r="Y36" s="36">
        <f t="shared" si="246"/>
        <v>423</v>
      </c>
      <c r="Z36" s="36">
        <f t="shared" si="246"/>
        <v>565</v>
      </c>
      <c r="AA36" s="36">
        <f t="shared" si="246"/>
        <v>144</v>
      </c>
      <c r="AB36" s="36">
        <f t="shared" si="246"/>
        <v>-35</v>
      </c>
      <c r="AC36" s="36">
        <f t="shared" si="246"/>
        <v>36</v>
      </c>
      <c r="AD36" s="36">
        <f t="shared" si="246"/>
        <v>150</v>
      </c>
      <c r="AE36" s="36">
        <f t="shared" si="246"/>
        <v>118</v>
      </c>
      <c r="AF36" s="36">
        <f t="shared" si="246"/>
        <v>-131</v>
      </c>
      <c r="AG36" s="36">
        <f t="shared" si="246"/>
        <v>-488</v>
      </c>
      <c r="AH36" s="36">
        <f t="shared" si="246"/>
        <v>-68</v>
      </c>
      <c r="AI36" s="36">
        <f t="shared" si="246"/>
        <v>-107</v>
      </c>
      <c r="AJ36" s="36">
        <f t="shared" si="246"/>
        <v>-73</v>
      </c>
      <c r="AK36" s="36">
        <f t="shared" si="246"/>
        <v>-67</v>
      </c>
      <c r="AL36" s="36">
        <f t="shared" si="246"/>
        <v>1</v>
      </c>
      <c r="AM36" s="36">
        <f t="shared" si="246"/>
        <v>159</v>
      </c>
      <c r="AN36" s="36">
        <f t="shared" si="246"/>
        <v>23</v>
      </c>
      <c r="AO36" s="36">
        <f t="shared" si="246"/>
        <v>26</v>
      </c>
      <c r="AP36" s="36">
        <f t="shared" si="246"/>
        <v>-76</v>
      </c>
      <c r="AQ36" s="36">
        <f t="shared" si="246"/>
        <v>-173</v>
      </c>
      <c r="AR36" s="36">
        <f t="shared" si="246"/>
        <v>-337</v>
      </c>
      <c r="AS36" s="36">
        <f t="shared" si="246"/>
        <v>-275</v>
      </c>
      <c r="AT36" s="36">
        <f t="shared" si="246"/>
        <v>-220</v>
      </c>
      <c r="AU36" s="36">
        <f t="shared" si="246"/>
        <v>-430.99999999999955</v>
      </c>
      <c r="AV36" s="36">
        <f t="shared" si="246"/>
        <v>-201</v>
      </c>
      <c r="AW36" s="36">
        <f t="shared" si="246"/>
        <v>-24</v>
      </c>
      <c r="AX36" s="36">
        <f t="shared" si="246"/>
        <v>-109</v>
      </c>
      <c r="AY36" s="36">
        <f t="shared" si="246"/>
        <v>-100</v>
      </c>
      <c r="AZ36" s="36">
        <f t="shared" si="246"/>
        <v>119</v>
      </c>
      <c r="BA36" s="36">
        <f t="shared" si="246"/>
        <v>76</v>
      </c>
      <c r="BB36" s="36">
        <f t="shared" si="246"/>
        <v>167</v>
      </c>
      <c r="BC36" s="36">
        <f t="shared" si="246"/>
        <v>240</v>
      </c>
      <c r="BD36" s="36">
        <f t="shared" si="246"/>
        <v>264</v>
      </c>
      <c r="BE36" s="36">
        <f t="shared" si="246"/>
        <v>203</v>
      </c>
      <c r="BF36" s="36">
        <f t="shared" si="246"/>
        <v>80</v>
      </c>
      <c r="BG36" s="36">
        <f t="shared" si="246"/>
        <v>256.99999999999955</v>
      </c>
      <c r="BH36" s="36">
        <f t="shared" si="246"/>
        <v>107</v>
      </c>
      <c r="BI36" s="36">
        <f t="shared" si="246"/>
        <v>-99</v>
      </c>
      <c r="BJ36" s="36">
        <f t="shared" si="246"/>
        <v>-508</v>
      </c>
      <c r="BK36" s="36">
        <f t="shared" si="246"/>
        <v>-209</v>
      </c>
      <c r="BL36" s="36">
        <f t="shared" si="246"/>
        <v>-66</v>
      </c>
      <c r="BM36" s="36">
        <f t="shared" si="246"/>
        <v>-105</v>
      </c>
      <c r="BN36" s="36">
        <f t="shared" si="246"/>
        <v>-182</v>
      </c>
      <c r="BO36" s="36">
        <f t="shared" si="246"/>
        <v>-261</v>
      </c>
      <c r="BP36" s="36">
        <f t="shared" si="246"/>
        <v>-231</v>
      </c>
      <c r="BQ36" s="36">
        <f t="shared" si="246"/>
        <v>-228</v>
      </c>
      <c r="BR36" s="36">
        <f t="shared" si="246"/>
        <v>-311</v>
      </c>
      <c r="BS36" s="36">
        <f t="shared" si="246"/>
        <v>-306.00000000000023</v>
      </c>
      <c r="BT36" s="36">
        <f t="shared" si="246"/>
        <v>-196</v>
      </c>
      <c r="BU36" s="36">
        <f t="shared" si="246"/>
        <v>-206</v>
      </c>
      <c r="BV36" s="36">
        <f t="shared" si="246"/>
        <v>-135</v>
      </c>
      <c r="BW36" s="36">
        <f t="shared" si="246"/>
        <v>-34</v>
      </c>
      <c r="BX36" s="36">
        <f t="shared" si="246"/>
        <v>-187</v>
      </c>
      <c r="BY36" s="36">
        <f t="shared" si="246"/>
        <v>-118</v>
      </c>
      <c r="BZ36" s="36">
        <f t="shared" si="246"/>
        <v>135</v>
      </c>
      <c r="CA36" s="36">
        <f t="shared" ref="CA36:ED36" si="247">CA35-BO35</f>
        <v>-33</v>
      </c>
      <c r="CB36" s="36">
        <f t="shared" si="247"/>
        <v>67.999999999999773</v>
      </c>
      <c r="CC36" s="36">
        <f t="shared" si="247"/>
        <v>68</v>
      </c>
      <c r="CD36" s="36">
        <f t="shared" si="247"/>
        <v>148</v>
      </c>
      <c r="CE36" s="36">
        <f t="shared" si="247"/>
        <v>174.00000000000023</v>
      </c>
      <c r="CF36" s="36">
        <f t="shared" si="247"/>
        <v>138</v>
      </c>
      <c r="CG36" s="36">
        <f t="shared" si="247"/>
        <v>91</v>
      </c>
      <c r="CH36" s="36">
        <f t="shared" si="247"/>
        <v>370</v>
      </c>
      <c r="CI36" s="36">
        <f t="shared" si="247"/>
        <v>24</v>
      </c>
      <c r="CJ36" s="36">
        <f t="shared" si="247"/>
        <v>338.46428571428567</v>
      </c>
      <c r="CK36" s="36">
        <f t="shared" si="247"/>
        <v>341</v>
      </c>
      <c r="CL36" s="36">
        <f t="shared" si="247"/>
        <v>290</v>
      </c>
      <c r="CM36" s="36">
        <f t="shared" si="247"/>
        <v>514</v>
      </c>
      <c r="CN36" s="36">
        <f t="shared" si="247"/>
        <v>451.00000000000023</v>
      </c>
      <c r="CO36" s="36">
        <f t="shared" si="247"/>
        <v>626</v>
      </c>
      <c r="CP36" s="36">
        <f t="shared" si="247"/>
        <v>336</v>
      </c>
      <c r="CQ36" s="36">
        <f t="shared" si="247"/>
        <v>460</v>
      </c>
      <c r="CR36" s="36">
        <f t="shared" si="247"/>
        <v>260</v>
      </c>
      <c r="CS36" s="36">
        <f t="shared" si="247"/>
        <v>308</v>
      </c>
      <c r="CT36" s="36">
        <f t="shared" si="247"/>
        <v>335</v>
      </c>
      <c r="CU36" s="36">
        <f t="shared" si="247"/>
        <v>-22</v>
      </c>
      <c r="CV36" s="36">
        <f t="shared" si="247"/>
        <v>-297.46428571428567</v>
      </c>
      <c r="CW36" s="36">
        <f t="shared" si="247"/>
        <v>-101.99999999999989</v>
      </c>
      <c r="CX36" s="36">
        <f t="shared" si="247"/>
        <v>-180</v>
      </c>
      <c r="CY36" s="36">
        <f t="shared" si="247"/>
        <v>-146</v>
      </c>
      <c r="CZ36" s="36">
        <f t="shared" si="247"/>
        <v>-47</v>
      </c>
      <c r="DA36" s="36">
        <f t="shared" si="247"/>
        <v>-386</v>
      </c>
      <c r="DB36" s="36">
        <f t="shared" si="247"/>
        <v>-304</v>
      </c>
      <c r="DC36" s="36">
        <f t="shared" si="247"/>
        <v>-338</v>
      </c>
      <c r="DD36" s="36">
        <f t="shared" si="247"/>
        <v>-233</v>
      </c>
      <c r="DE36" s="36">
        <f t="shared" si="247"/>
        <v>-84</v>
      </c>
      <c r="DF36" s="36">
        <f t="shared" si="247"/>
        <v>-389</v>
      </c>
      <c r="DG36" s="36">
        <f t="shared" si="247"/>
        <v>66</v>
      </c>
      <c r="DH36" s="36">
        <f t="shared" si="247"/>
        <v>27</v>
      </c>
      <c r="DI36" s="36">
        <f t="shared" si="247"/>
        <v>-20.000000000000114</v>
      </c>
      <c r="DJ36" s="36">
        <f t="shared" si="247"/>
        <v>-3</v>
      </c>
      <c r="DK36" s="36">
        <f t="shared" si="247"/>
        <v>88</v>
      </c>
      <c r="DL36" s="36">
        <f t="shared" si="247"/>
        <v>27</v>
      </c>
      <c r="DM36" s="36">
        <f t="shared" si="247"/>
        <v>172</v>
      </c>
      <c r="DN36" s="36">
        <f t="shared" si="247"/>
        <v>371</v>
      </c>
      <c r="DO36" s="36">
        <f t="shared" si="247"/>
        <v>224</v>
      </c>
      <c r="DP36" s="36">
        <f t="shared" si="247"/>
        <v>246</v>
      </c>
      <c r="DQ36" s="36">
        <f t="shared" si="247"/>
        <v>249</v>
      </c>
      <c r="DR36" s="36">
        <f t="shared" si="247"/>
        <v>668</v>
      </c>
      <c r="DS36" s="36">
        <f t="shared" si="247"/>
        <v>474</v>
      </c>
      <c r="DT36" s="36">
        <f t="shared" si="247"/>
        <v>499</v>
      </c>
      <c r="DU36" s="36">
        <f t="shared" si="247"/>
        <v>489</v>
      </c>
      <c r="DV36" s="36">
        <f t="shared" si="247"/>
        <v>443</v>
      </c>
      <c r="DW36" s="36">
        <f t="shared" si="247"/>
        <v>141</v>
      </c>
      <c r="DX36" s="36">
        <f t="shared" si="247"/>
        <v>109</v>
      </c>
      <c r="DY36" s="36">
        <f t="shared" si="247"/>
        <v>-63</v>
      </c>
      <c r="DZ36" s="129">
        <f t="shared" si="247"/>
        <v>-82</v>
      </c>
      <c r="EA36" s="129">
        <f t="shared" si="247"/>
        <v>273</v>
      </c>
      <c r="EB36" s="129">
        <f t="shared" si="247"/>
        <v>-55</v>
      </c>
      <c r="EC36" s="129">
        <f t="shared" si="247"/>
        <v>-349</v>
      </c>
      <c r="ED36" s="129">
        <f t="shared" si="247"/>
        <v>-720</v>
      </c>
      <c r="EE36" s="129">
        <f>EE35-DS35</f>
        <v>-420</v>
      </c>
      <c r="EF36" s="129">
        <f>EF35-DT35</f>
        <v>-292</v>
      </c>
      <c r="EG36" s="129">
        <f>EG35-DU35</f>
        <v>-325</v>
      </c>
      <c r="EH36" s="129">
        <f t="shared" ref="EH36:FM36" si="248">EH35-DV35</f>
        <v>-288</v>
      </c>
      <c r="EI36" s="129">
        <f t="shared" si="248"/>
        <v>-200</v>
      </c>
      <c r="EJ36" s="129">
        <f t="shared" si="248"/>
        <v>-429</v>
      </c>
      <c r="EK36" s="129">
        <f t="shared" si="248"/>
        <v>-280</v>
      </c>
      <c r="EL36" s="129">
        <f t="shared" si="248"/>
        <v>-50</v>
      </c>
      <c r="EM36" s="157">
        <f t="shared" si="248"/>
        <v>-397</v>
      </c>
      <c r="EN36" s="157">
        <f t="shared" si="248"/>
        <v>-223</v>
      </c>
      <c r="EO36" s="157">
        <f t="shared" si="248"/>
        <v>-91</v>
      </c>
      <c r="EP36" s="176">
        <f t="shared" si="248"/>
        <v>101</v>
      </c>
      <c r="EQ36" s="176">
        <f t="shared" si="248"/>
        <v>76</v>
      </c>
      <c r="ER36" s="186">
        <f t="shared" si="248"/>
        <v>12.379310344827559</v>
      </c>
      <c r="ES36" s="186">
        <f t="shared" si="248"/>
        <v>-182</v>
      </c>
      <c r="ET36" s="186">
        <f t="shared" si="248"/>
        <v>-179</v>
      </c>
      <c r="EU36" s="186">
        <f t="shared" si="248"/>
        <v>-79</v>
      </c>
      <c r="EV36" s="186">
        <f t="shared" si="248"/>
        <v>125</v>
      </c>
      <c r="EW36" s="198">
        <f t="shared" si="248"/>
        <v>172</v>
      </c>
      <c r="EX36" s="198">
        <f t="shared" si="248"/>
        <v>-120</v>
      </c>
      <c r="EY36" s="198">
        <f t="shared" si="248"/>
        <v>-214</v>
      </c>
      <c r="EZ36" s="198">
        <f t="shared" si="248"/>
        <v>-152</v>
      </c>
      <c r="FA36" s="211">
        <f t="shared" si="248"/>
        <v>-136</v>
      </c>
      <c r="FB36" s="211">
        <f t="shared" si="248"/>
        <v>-88</v>
      </c>
      <c r="FC36" s="221">
        <f t="shared" si="248"/>
        <v>10</v>
      </c>
      <c r="FD36" s="221">
        <f t="shared" si="248"/>
        <v>-47.379310344827559</v>
      </c>
      <c r="FE36" s="233">
        <f t="shared" si="248"/>
        <v>117</v>
      </c>
      <c r="FF36" s="233">
        <f t="shared" si="248"/>
        <v>-7</v>
      </c>
      <c r="FG36" s="233">
        <f t="shared" si="248"/>
        <v>112</v>
      </c>
      <c r="FH36" s="233">
        <f t="shared" si="248"/>
        <v>93</v>
      </c>
      <c r="FI36" s="233">
        <f t="shared" si="248"/>
        <v>52</v>
      </c>
      <c r="FJ36" s="36">
        <f t="shared" si="248"/>
        <v>-118</v>
      </c>
      <c r="FK36" s="36">
        <f t="shared" si="248"/>
        <v>75</v>
      </c>
      <c r="FL36" s="36">
        <f t="shared" si="248"/>
        <v>3</v>
      </c>
      <c r="FM36" s="36">
        <f t="shared" si="248"/>
        <v>144</v>
      </c>
      <c r="FN36" s="36">
        <f t="shared" ref="FN36:GI36" si="249">FN35-FB35</f>
        <v>-70</v>
      </c>
      <c r="FO36" s="36">
        <f t="shared" ref="FO36:FZ36" si="250">FO35-FC35</f>
        <v>-339.99999999999989</v>
      </c>
      <c r="FP36" s="36">
        <f t="shared" si="249"/>
        <v>-251.99999999999989</v>
      </c>
      <c r="FQ36" s="233">
        <f t="shared" si="249"/>
        <v>-69.999999999999886</v>
      </c>
      <c r="FR36" s="36">
        <f t="shared" si="249"/>
        <v>-187.99999999999989</v>
      </c>
      <c r="FS36" s="36">
        <f t="shared" si="249"/>
        <v>-255.99999999999977</v>
      </c>
      <c r="FT36" s="36">
        <f t="shared" si="249"/>
        <v>-236.99999999999977</v>
      </c>
      <c r="FU36" s="36">
        <f t="shared" si="249"/>
        <v>-96</v>
      </c>
      <c r="FV36" s="36">
        <f t="shared" si="249"/>
        <v>230</v>
      </c>
      <c r="FW36" s="36">
        <f t="shared" si="249"/>
        <v>280</v>
      </c>
      <c r="FX36" s="36">
        <f t="shared" si="249"/>
        <v>336</v>
      </c>
      <c r="FY36" s="257">
        <f t="shared" si="249"/>
        <v>287.71849586854114</v>
      </c>
      <c r="FZ36" s="281">
        <f t="shared" si="250"/>
        <v>599.40600354289404</v>
      </c>
      <c r="GA36" s="281">
        <f t="shared" si="249"/>
        <v>1150.2043608864742</v>
      </c>
      <c r="GB36" s="281">
        <f t="shared" si="249"/>
        <v>1133.3806315280322</v>
      </c>
      <c r="GC36" s="281">
        <f t="shared" si="249"/>
        <v>841.86932800431816</v>
      </c>
      <c r="GD36" s="281">
        <f t="shared" si="249"/>
        <v>915.64759075337008</v>
      </c>
      <c r="GE36" s="281">
        <f t="shared" si="249"/>
        <v>334.1688186100348</v>
      </c>
      <c r="GF36" s="281">
        <f t="shared" si="249"/>
        <v>161.24886193712518</v>
      </c>
      <c r="GG36" s="281">
        <f t="shared" si="249"/>
        <v>-174.50358744380583</v>
      </c>
      <c r="GH36" s="281">
        <f t="shared" si="249"/>
        <v>-661.97039254342349</v>
      </c>
      <c r="GI36" s="281">
        <f t="shared" si="249"/>
        <v>-1122.4091732947645</v>
      </c>
      <c r="GJ36" s="281">
        <f t="shared" ref="GJ36:GL36" si="251">GJ35-FX35</f>
        <v>-1049.5248549458013</v>
      </c>
      <c r="GK36" s="281">
        <f t="shared" ref="GK36" si="252">GK35-FY35</f>
        <v>-1093.1933961038546</v>
      </c>
      <c r="GL36" s="281">
        <f t="shared" si="251"/>
        <v>-1123.7139695405199</v>
      </c>
    </row>
    <row r="37" spans="1:194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253">BL35-AVERAGE(D35,P35,AB35,AN35,AZ35)</f>
        <v>45.799999999999955</v>
      </c>
      <c r="BM37" s="36">
        <f t="shared" si="253"/>
        <v>-16.199999999999989</v>
      </c>
      <c r="BN37" s="36">
        <f t="shared" si="253"/>
        <v>-41.199999999999989</v>
      </c>
      <c r="BO37" s="36">
        <f t="shared" si="253"/>
        <v>-100.79999999999995</v>
      </c>
      <c r="BP37" s="36">
        <f t="shared" si="253"/>
        <v>-198.59999999999991</v>
      </c>
      <c r="BQ37" s="36">
        <f t="shared" si="253"/>
        <v>-268.20000000000005</v>
      </c>
      <c r="BR37" s="36">
        <f t="shared" si="253"/>
        <v>-329</v>
      </c>
      <c r="BS37" s="36">
        <f t="shared" si="253"/>
        <v>-318.40000000000032</v>
      </c>
      <c r="BT37" s="36">
        <f t="shared" si="253"/>
        <v>-176.19999999999982</v>
      </c>
      <c r="BU37" s="36">
        <f t="shared" si="253"/>
        <v>-241.80000000000018</v>
      </c>
      <c r="BV37" s="36">
        <f t="shared" si="253"/>
        <v>-493.40000000000009</v>
      </c>
      <c r="BW37" s="36">
        <f t="shared" si="253"/>
        <v>-168.79999999999995</v>
      </c>
      <c r="BX37" s="36">
        <f t="shared" si="253"/>
        <v>-166.20000000000005</v>
      </c>
      <c r="BY37" s="36">
        <f t="shared" si="253"/>
        <v>-138.80000000000001</v>
      </c>
      <c r="BZ37" s="36">
        <f t="shared" si="253"/>
        <v>89.199999999999989</v>
      </c>
      <c r="CA37" s="36">
        <f t="shared" si="253"/>
        <v>-143.39999999999998</v>
      </c>
      <c r="CB37" s="36">
        <f t="shared" si="253"/>
        <v>-119.40000000000032</v>
      </c>
      <c r="CC37" s="36">
        <f t="shared" si="253"/>
        <v>-200.20000000000005</v>
      </c>
      <c r="CD37" s="36">
        <f t="shared" si="253"/>
        <v>-154.40000000000009</v>
      </c>
      <c r="CE37" s="36">
        <f t="shared" si="253"/>
        <v>-110.40000000000009</v>
      </c>
      <c r="CF37" s="36">
        <f t="shared" si="253"/>
        <v>-49.599999999999909</v>
      </c>
      <c r="CG37" s="36">
        <f t="shared" si="253"/>
        <v>-156.19999999999982</v>
      </c>
      <c r="CH37" s="36">
        <f t="shared" si="253"/>
        <v>-86.200000000000045</v>
      </c>
      <c r="CI37" s="36">
        <f t="shared" si="253"/>
        <v>-136.79999999999995</v>
      </c>
      <c r="CJ37" s="36">
        <f t="shared" si="253"/>
        <v>201.46428571428567</v>
      </c>
      <c r="CK37" s="36">
        <f t="shared" si="253"/>
        <v>219.2</v>
      </c>
      <c r="CL37" s="36">
        <f t="shared" si="253"/>
        <v>340.4</v>
      </c>
      <c r="CM37" s="36">
        <f t="shared" si="253"/>
        <v>392.4</v>
      </c>
      <c r="CN37" s="36">
        <f t="shared" si="253"/>
        <v>405</v>
      </c>
      <c r="CO37" s="36">
        <f t="shared" si="253"/>
        <v>569.79999999999995</v>
      </c>
      <c r="CP37" s="36">
        <f t="shared" si="253"/>
        <v>255.79999999999995</v>
      </c>
      <c r="CQ37" s="36">
        <f t="shared" si="253"/>
        <v>432.19999999999982</v>
      </c>
      <c r="CR37" s="36">
        <f t="shared" si="253"/>
        <v>255.40000000000009</v>
      </c>
      <c r="CS37" s="36">
        <f t="shared" si="253"/>
        <v>212.80000000000018</v>
      </c>
      <c r="CT37" s="36">
        <f t="shared" si="253"/>
        <v>325</v>
      </c>
      <c r="CU37" s="36">
        <f t="shared" si="253"/>
        <v>-126.79999999999995</v>
      </c>
      <c r="CV37" s="36">
        <f t="shared" si="253"/>
        <v>-141.49285714285713</v>
      </c>
      <c r="CW37" s="36">
        <f t="shared" si="253"/>
        <v>73.200000000000102</v>
      </c>
      <c r="CX37" s="36">
        <f t="shared" si="253"/>
        <v>93.600000000000023</v>
      </c>
      <c r="CY37" s="36">
        <f t="shared" si="253"/>
        <v>189</v>
      </c>
      <c r="CZ37" s="36">
        <f t="shared" si="253"/>
        <v>315</v>
      </c>
      <c r="DA37" s="36">
        <f t="shared" si="253"/>
        <v>105</v>
      </c>
      <c r="DB37" s="36">
        <f t="shared" si="253"/>
        <v>-54.799999999999955</v>
      </c>
      <c r="DC37" s="36">
        <f t="shared" si="253"/>
        <v>63.400000000000091</v>
      </c>
      <c r="DD37" s="36">
        <f t="shared" si="253"/>
        <v>0.8000000000001819</v>
      </c>
      <c r="DE37" s="36">
        <f t="shared" si="253"/>
        <v>114.80000000000018</v>
      </c>
      <c r="DF37" s="36">
        <f t="shared" si="253"/>
        <v>-54.599999999999909</v>
      </c>
      <c r="DG37" s="36">
        <f t="shared" si="253"/>
        <v>7.3999999999999773</v>
      </c>
      <c r="DH37" s="36">
        <f t="shared" si="253"/>
        <v>-95.89285714285711</v>
      </c>
      <c r="DI37" s="36">
        <f t="shared" si="253"/>
        <v>34.800000000000011</v>
      </c>
      <c r="DJ37" s="36">
        <f t="shared" si="253"/>
        <v>44.600000000000023</v>
      </c>
      <c r="DK37" s="36">
        <f t="shared" si="253"/>
        <v>214.20000000000005</v>
      </c>
      <c r="DL37" s="36">
        <f t="shared" si="253"/>
        <v>241</v>
      </c>
      <c r="DM37" s="36">
        <f t="shared" si="253"/>
        <v>220.40000000000009</v>
      </c>
      <c r="DN37" s="36">
        <f t="shared" si="253"/>
        <v>326.40000000000009</v>
      </c>
      <c r="DO37" s="36">
        <f t="shared" si="253"/>
        <v>238</v>
      </c>
      <c r="DP37" s="36">
        <f t="shared" si="253"/>
        <v>231.59999999999991</v>
      </c>
      <c r="DQ37" s="36">
        <f t="shared" si="253"/>
        <v>361.80000000000018</v>
      </c>
      <c r="DR37" s="36">
        <f t="shared" si="253"/>
        <v>678.8</v>
      </c>
      <c r="DS37" s="36">
        <f t="shared" si="253"/>
        <v>516.4</v>
      </c>
      <c r="DT37" s="36">
        <f t="shared" si="253"/>
        <v>440.10714285714289</v>
      </c>
      <c r="DU37" s="36">
        <f t="shared" si="253"/>
        <v>524.6</v>
      </c>
      <c r="DV37" s="36">
        <f t="shared" si="253"/>
        <v>475.6</v>
      </c>
      <c r="DW37" s="36">
        <f t="shared" si="253"/>
        <v>322.79999999999995</v>
      </c>
      <c r="DX37" s="36">
        <f t="shared" ref="DX37:ED37" si="254">DX35-AVERAGE(BP35,CB35,CN35,CZ35,DL35)</f>
        <v>296.40000000000009</v>
      </c>
      <c r="DY37" s="36">
        <f t="shared" si="254"/>
        <v>107</v>
      </c>
      <c r="DZ37" s="129">
        <f t="shared" si="254"/>
        <v>196.40000000000009</v>
      </c>
      <c r="EA37" s="129">
        <f t="shared" si="254"/>
        <v>468.19999999999982</v>
      </c>
      <c r="EB37" s="129">
        <f t="shared" si="254"/>
        <v>133.59999999999991</v>
      </c>
      <c r="EC37" s="129">
        <f t="shared" si="254"/>
        <v>-58.800000000000182</v>
      </c>
      <c r="ED37" s="129">
        <f t="shared" si="254"/>
        <v>-211</v>
      </c>
      <c r="EE37" s="129">
        <f>EE35-AVERAGE(BW35,CI35,CU35,DG35,DS35)</f>
        <v>-5.2000000000000455</v>
      </c>
      <c r="EF37" s="129">
        <f>EF35-AVERAGE(BX35,CJ35,CV35,DH35,DT35)</f>
        <v>72.10714285714289</v>
      </c>
      <c r="EG37" s="129">
        <f>EG35-AVERAGE(BY35,CK35,CW35,DI35,DU35)</f>
        <v>81.600000000000023</v>
      </c>
      <c r="EH37" s="129">
        <f t="shared" ref="EH37:FM37" si="255">EH35-AVERAGE(BZ35,CL35,CX35,DJ35,DV35)</f>
        <v>50.600000000000023</v>
      </c>
      <c r="EI37" s="129">
        <f t="shared" si="255"/>
        <v>10</v>
      </c>
      <c r="EJ37" s="129">
        <f t="shared" si="255"/>
        <v>-254.20000000000005</v>
      </c>
      <c r="EK37" s="129">
        <f t="shared" si="255"/>
        <v>-256.40000000000009</v>
      </c>
      <c r="EL37" s="129">
        <f t="shared" si="255"/>
        <v>52.599999999999909</v>
      </c>
      <c r="EM37" s="157">
        <f t="shared" si="255"/>
        <v>-87.400000000000091</v>
      </c>
      <c r="EN37" s="157">
        <f t="shared" si="255"/>
        <v>-160.59999999999991</v>
      </c>
      <c r="EO37" s="157">
        <f t="shared" si="255"/>
        <v>-192.80000000000018</v>
      </c>
      <c r="EP37" s="176">
        <f t="shared" si="255"/>
        <v>-162.79999999999995</v>
      </c>
      <c r="EQ37" s="176">
        <f t="shared" si="255"/>
        <v>46.399999999999977</v>
      </c>
      <c r="ER37" s="186">
        <f t="shared" si="255"/>
        <v>29.486453201970448</v>
      </c>
      <c r="ES37" s="186">
        <f t="shared" si="255"/>
        <v>-177</v>
      </c>
      <c r="ET37" s="186">
        <f t="shared" si="255"/>
        <v>-180.79999999999995</v>
      </c>
      <c r="EU37" s="186">
        <f t="shared" si="255"/>
        <v>-148.40000000000009</v>
      </c>
      <c r="EV37" s="186">
        <f t="shared" si="255"/>
        <v>-151.40000000000009</v>
      </c>
      <c r="EW37" s="198">
        <f t="shared" si="255"/>
        <v>-98.200000000000045</v>
      </c>
      <c r="EX37" s="198">
        <f t="shared" si="255"/>
        <v>-121.59999999999991</v>
      </c>
      <c r="EY37" s="198">
        <f t="shared" si="255"/>
        <v>-345.80000000000018</v>
      </c>
      <c r="EZ37" s="198">
        <f t="shared" si="255"/>
        <v>-311.59999999999991</v>
      </c>
      <c r="FA37" s="211">
        <f t="shared" si="255"/>
        <v>-335.40000000000009</v>
      </c>
      <c r="FB37" s="211">
        <f t="shared" si="255"/>
        <v>-249.79999999999995</v>
      </c>
      <c r="FC37" s="221">
        <f t="shared" si="255"/>
        <v>21.600000000000023</v>
      </c>
      <c r="FD37" s="221">
        <f t="shared" si="255"/>
        <v>-7.6758620689654435</v>
      </c>
      <c r="FE37" s="233">
        <f t="shared" si="255"/>
        <v>-32</v>
      </c>
      <c r="FF37" s="233">
        <f t="shared" si="255"/>
        <v>-146.39999999999998</v>
      </c>
      <c r="FG37" s="233">
        <f t="shared" si="255"/>
        <v>2.7999999999999545</v>
      </c>
      <c r="FH37" s="233">
        <f t="shared" si="255"/>
        <v>-15.400000000000091</v>
      </c>
      <c r="FI37" s="233">
        <f t="shared" si="255"/>
        <v>30.799999999999955</v>
      </c>
      <c r="FJ37" s="36">
        <f t="shared" si="255"/>
        <v>-202.59999999999991</v>
      </c>
      <c r="FK37" s="36">
        <f t="shared" si="255"/>
        <v>-180.40000000000009</v>
      </c>
      <c r="FL37" s="36">
        <f t="shared" si="255"/>
        <v>-225.19999999999982</v>
      </c>
      <c r="FM37" s="36">
        <f t="shared" si="255"/>
        <v>-109.19999999999982</v>
      </c>
      <c r="FN37" s="36">
        <f t="shared" ref="FN37:GI37" si="256">FN35-AVERAGE(DF35,DR35,ED35,EP35,FB35)</f>
        <v>-234.20000000000005</v>
      </c>
      <c r="FO37" s="36">
        <f t="shared" ref="FO37:FZ37" si="257">FO35-AVERAGE(DG35,DS35,EE35,EQ35,FC35)</f>
        <v>-359.5999999999998</v>
      </c>
      <c r="FP37" s="36">
        <f t="shared" si="256"/>
        <v>-299.4758620689654</v>
      </c>
      <c r="FQ37" s="233">
        <f t="shared" si="256"/>
        <v>-117.79999999999984</v>
      </c>
      <c r="FR37" s="36">
        <f t="shared" si="256"/>
        <v>-327.59999999999991</v>
      </c>
      <c r="FS37" s="36">
        <f t="shared" si="256"/>
        <v>-265.59999999999968</v>
      </c>
      <c r="FT37" s="36">
        <f t="shared" si="256"/>
        <v>-237.39999999999986</v>
      </c>
      <c r="FU37" s="36">
        <f t="shared" si="256"/>
        <v>-75.799999999999955</v>
      </c>
      <c r="FV37" s="36">
        <f t="shared" si="256"/>
        <v>27.199999999999818</v>
      </c>
      <c r="FW37" s="36">
        <f t="shared" si="256"/>
        <v>107.40000000000009</v>
      </c>
      <c r="FX37" s="36">
        <f t="shared" si="256"/>
        <v>147</v>
      </c>
      <c r="FY37" s="257">
        <f t="shared" si="256"/>
        <v>215.11849586854123</v>
      </c>
      <c r="FZ37" s="281">
        <f t="shared" si="257"/>
        <v>387.00600354289395</v>
      </c>
      <c r="GA37" s="281">
        <f t="shared" si="256"/>
        <v>830.60436088647441</v>
      </c>
      <c r="GB37" s="281">
        <f t="shared" si="256"/>
        <v>849.90476945906664</v>
      </c>
      <c r="GC37" s="281">
        <f t="shared" si="256"/>
        <v>718.26932800431825</v>
      </c>
      <c r="GD37" s="281">
        <f t="shared" si="256"/>
        <v>631.84759075337024</v>
      </c>
      <c r="GE37" s="281">
        <f t="shared" si="256"/>
        <v>124.96881861003499</v>
      </c>
      <c r="GF37" s="281">
        <f t="shared" si="256"/>
        <v>-8.3511380628744973</v>
      </c>
      <c r="GG37" s="281">
        <f t="shared" si="256"/>
        <v>-207.30358744380578</v>
      </c>
      <c r="GH37" s="281">
        <f t="shared" si="256"/>
        <v>-606.77039254342367</v>
      </c>
      <c r="GI37" s="281">
        <f t="shared" si="256"/>
        <v>-1018.4091732947645</v>
      </c>
      <c r="GJ37" s="281">
        <f t="shared" ref="GJ37:GL37" si="258">GJ35-AVERAGE(EB35,EN35,EZ35,FL35,FX35)</f>
        <v>-884.32485494580146</v>
      </c>
      <c r="GK37" s="281">
        <f t="shared" ref="GK37" si="259">GK35-AVERAGE(EC35,EO35,FA35,FM35,FY35)</f>
        <v>-849.21859940902164</v>
      </c>
      <c r="GL37" s="281">
        <f t="shared" si="258"/>
        <v>-701.18916670620467</v>
      </c>
    </row>
    <row r="38" spans="1:194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260">BK35-MIN($C35:$ED35)</f>
        <v>562</v>
      </c>
      <c r="BL38" s="36">
        <f t="shared" si="260"/>
        <v>362</v>
      </c>
      <c r="BM38" s="36">
        <f t="shared" si="260"/>
        <v>118</v>
      </c>
      <c r="BN38" s="36">
        <f t="shared" si="260"/>
        <v>158</v>
      </c>
      <c r="BO38" s="36">
        <f t="shared" si="260"/>
        <v>374</v>
      </c>
      <c r="BP38" s="36">
        <f t="shared" si="260"/>
        <v>689</v>
      </c>
      <c r="BQ38" s="36">
        <f t="shared" si="260"/>
        <v>1112</v>
      </c>
      <c r="BR38" s="36">
        <f t="shared" si="260"/>
        <v>1436</v>
      </c>
      <c r="BS38" s="36">
        <f t="shared" si="260"/>
        <v>1724.9999999999998</v>
      </c>
      <c r="BT38" s="36">
        <f t="shared" si="260"/>
        <v>1912</v>
      </c>
      <c r="BU38" s="36">
        <f t="shared" si="260"/>
        <v>1730</v>
      </c>
      <c r="BV38" s="36">
        <f t="shared" si="260"/>
        <v>927</v>
      </c>
      <c r="BW38" s="36">
        <f t="shared" si="260"/>
        <v>528</v>
      </c>
      <c r="BX38" s="36">
        <f t="shared" si="260"/>
        <v>175</v>
      </c>
      <c r="BY38" s="57">
        <f t="shared" si="260"/>
        <v>0</v>
      </c>
      <c r="BZ38" s="36">
        <f t="shared" si="260"/>
        <v>293</v>
      </c>
      <c r="CA38" s="36">
        <f t="shared" si="260"/>
        <v>341</v>
      </c>
      <c r="CB38" s="36">
        <f t="shared" si="260"/>
        <v>756.99999999999977</v>
      </c>
      <c r="CC38" s="36">
        <f t="shared" si="260"/>
        <v>1180</v>
      </c>
      <c r="CD38" s="36">
        <f t="shared" si="260"/>
        <v>1584</v>
      </c>
      <c r="CE38" s="36">
        <f t="shared" si="260"/>
        <v>1899</v>
      </c>
      <c r="CF38" s="36">
        <f t="shared" si="260"/>
        <v>2050</v>
      </c>
      <c r="CG38" s="36">
        <f t="shared" si="260"/>
        <v>1821</v>
      </c>
      <c r="CH38" s="36">
        <f t="shared" si="260"/>
        <v>1297</v>
      </c>
      <c r="CI38" s="36">
        <f t="shared" si="260"/>
        <v>552</v>
      </c>
      <c r="CJ38" s="36">
        <f t="shared" si="260"/>
        <v>513.46428571428567</v>
      </c>
      <c r="CK38" s="36">
        <f t="shared" si="260"/>
        <v>341</v>
      </c>
      <c r="CL38" s="36">
        <f t="shared" si="260"/>
        <v>583</v>
      </c>
      <c r="CM38" s="36">
        <f t="shared" si="260"/>
        <v>855</v>
      </c>
      <c r="CN38" s="36">
        <f t="shared" si="260"/>
        <v>1208</v>
      </c>
      <c r="CO38" s="36">
        <f t="shared" si="260"/>
        <v>1806</v>
      </c>
      <c r="CP38" s="36">
        <f t="shared" si="260"/>
        <v>1920</v>
      </c>
      <c r="CQ38" s="36">
        <f t="shared" ref="CQ38:DV38" si="261">CQ35-MIN($C35:$ED35)</f>
        <v>2359</v>
      </c>
      <c r="CR38" s="36">
        <f t="shared" si="261"/>
        <v>2310</v>
      </c>
      <c r="CS38" s="36">
        <f t="shared" si="261"/>
        <v>2129</v>
      </c>
      <c r="CT38" s="36">
        <f t="shared" si="261"/>
        <v>1632</v>
      </c>
      <c r="CU38" s="36">
        <f t="shared" si="261"/>
        <v>530</v>
      </c>
      <c r="CV38" s="36">
        <f t="shared" si="261"/>
        <v>216</v>
      </c>
      <c r="CW38" s="36">
        <f t="shared" si="261"/>
        <v>239.00000000000011</v>
      </c>
      <c r="CX38" s="36">
        <f t="shared" si="261"/>
        <v>403</v>
      </c>
      <c r="CY38" s="36">
        <f t="shared" si="261"/>
        <v>709</v>
      </c>
      <c r="CZ38" s="36">
        <f t="shared" si="261"/>
        <v>1161</v>
      </c>
      <c r="DA38" s="36">
        <f t="shared" si="261"/>
        <v>1420</v>
      </c>
      <c r="DB38" s="36">
        <f t="shared" si="261"/>
        <v>1616</v>
      </c>
      <c r="DC38" s="36">
        <f t="shared" si="261"/>
        <v>2021</v>
      </c>
      <c r="DD38" s="36">
        <f t="shared" si="261"/>
        <v>2077</v>
      </c>
      <c r="DE38" s="36">
        <f t="shared" si="261"/>
        <v>2045</v>
      </c>
      <c r="DF38" s="36">
        <f t="shared" si="261"/>
        <v>1243</v>
      </c>
      <c r="DG38" s="36">
        <f t="shared" si="261"/>
        <v>596</v>
      </c>
      <c r="DH38" s="36">
        <f t="shared" si="261"/>
        <v>243</v>
      </c>
      <c r="DI38" s="36">
        <f t="shared" si="261"/>
        <v>219</v>
      </c>
      <c r="DJ38" s="36">
        <f t="shared" si="261"/>
        <v>400</v>
      </c>
      <c r="DK38" s="36">
        <f t="shared" si="261"/>
        <v>797</v>
      </c>
      <c r="DL38" s="36">
        <f t="shared" si="261"/>
        <v>1188</v>
      </c>
      <c r="DM38" s="36">
        <f t="shared" si="261"/>
        <v>1592</v>
      </c>
      <c r="DN38" s="36">
        <f t="shared" si="261"/>
        <v>1987</v>
      </c>
      <c r="DO38" s="36">
        <f t="shared" si="261"/>
        <v>2245</v>
      </c>
      <c r="DP38" s="36">
        <f t="shared" si="261"/>
        <v>2323</v>
      </c>
      <c r="DQ38" s="36">
        <f t="shared" si="261"/>
        <v>2294</v>
      </c>
      <c r="DR38" s="36">
        <f t="shared" si="261"/>
        <v>1911</v>
      </c>
      <c r="DS38" s="36">
        <f t="shared" si="261"/>
        <v>1070</v>
      </c>
      <c r="DT38" s="36">
        <f t="shared" si="261"/>
        <v>742</v>
      </c>
      <c r="DU38" s="36">
        <f t="shared" si="261"/>
        <v>708</v>
      </c>
      <c r="DV38" s="36">
        <f t="shared" si="261"/>
        <v>843</v>
      </c>
      <c r="DW38" s="36">
        <f t="shared" ref="DW38:ED38" si="262">DW35-MIN($C35:$ED35)</f>
        <v>938</v>
      </c>
      <c r="DX38" s="36">
        <f t="shared" si="262"/>
        <v>1297</v>
      </c>
      <c r="DY38" s="36">
        <f t="shared" si="262"/>
        <v>1529</v>
      </c>
      <c r="DZ38" s="129">
        <f t="shared" si="262"/>
        <v>1905</v>
      </c>
      <c r="EA38" s="129">
        <f t="shared" si="262"/>
        <v>2518</v>
      </c>
      <c r="EB38" s="129">
        <f t="shared" si="262"/>
        <v>2268</v>
      </c>
      <c r="EC38" s="129">
        <f t="shared" si="262"/>
        <v>1945</v>
      </c>
      <c r="ED38" s="129">
        <f t="shared" si="262"/>
        <v>1191</v>
      </c>
      <c r="EE38" s="129">
        <f t="shared" ref="EE38:FF38" si="263">EE35-MIN($C35:$ED35)</f>
        <v>650</v>
      </c>
      <c r="EF38" s="129">
        <f t="shared" si="263"/>
        <v>450</v>
      </c>
      <c r="EG38" s="129">
        <f t="shared" si="263"/>
        <v>383</v>
      </c>
      <c r="EH38" s="129">
        <f t="shared" si="263"/>
        <v>555</v>
      </c>
      <c r="EI38" s="129">
        <f t="shared" si="263"/>
        <v>738</v>
      </c>
      <c r="EJ38" s="129">
        <f t="shared" si="263"/>
        <v>868</v>
      </c>
      <c r="EK38" s="129">
        <f t="shared" si="263"/>
        <v>1249</v>
      </c>
      <c r="EL38" s="129">
        <f t="shared" si="263"/>
        <v>1855</v>
      </c>
      <c r="EM38" s="157">
        <f t="shared" si="263"/>
        <v>2121</v>
      </c>
      <c r="EN38" s="157">
        <f t="shared" si="263"/>
        <v>2045</v>
      </c>
      <c r="EO38" s="157">
        <f t="shared" si="263"/>
        <v>1854</v>
      </c>
      <c r="EP38" s="176">
        <f t="shared" si="263"/>
        <v>1292</v>
      </c>
      <c r="EQ38" s="176">
        <f t="shared" si="263"/>
        <v>726</v>
      </c>
      <c r="ER38" s="186">
        <f t="shared" si="263"/>
        <v>462.37931034482756</v>
      </c>
      <c r="ES38" s="186">
        <f t="shared" si="263"/>
        <v>201</v>
      </c>
      <c r="ET38" s="186">
        <f t="shared" si="263"/>
        <v>376</v>
      </c>
      <c r="EU38" s="186">
        <f t="shared" si="263"/>
        <v>659</v>
      </c>
      <c r="EV38" s="186">
        <f t="shared" si="263"/>
        <v>993</v>
      </c>
      <c r="EW38" s="198">
        <f t="shared" si="263"/>
        <v>1421</v>
      </c>
      <c r="EX38" s="198">
        <f t="shared" si="263"/>
        <v>1735</v>
      </c>
      <c r="EY38" s="198">
        <f t="shared" si="263"/>
        <v>1907</v>
      </c>
      <c r="EZ38" s="198">
        <f t="shared" si="263"/>
        <v>1893</v>
      </c>
      <c r="FA38" s="211">
        <f t="shared" si="263"/>
        <v>1718</v>
      </c>
      <c r="FB38" s="211">
        <f t="shared" si="263"/>
        <v>1204</v>
      </c>
      <c r="FC38" s="221">
        <f t="shared" si="263"/>
        <v>736</v>
      </c>
      <c r="FD38" s="221">
        <f t="shared" si="263"/>
        <v>415</v>
      </c>
      <c r="FE38" s="233">
        <f t="shared" si="263"/>
        <v>318</v>
      </c>
      <c r="FF38" s="233">
        <f t="shared" si="263"/>
        <v>369</v>
      </c>
      <c r="FG38" s="233">
        <f t="shared" ref="FG38:FH38" si="264">FG35-MIN($C35:$ED35)</f>
        <v>771</v>
      </c>
      <c r="FH38" s="233">
        <f t="shared" si="264"/>
        <v>1086</v>
      </c>
      <c r="FI38" s="233">
        <f t="shared" ref="FI38:FJ38" si="265">FI35-MIN($C35:$ED35)</f>
        <v>1473</v>
      </c>
      <c r="FJ38" s="36">
        <f t="shared" si="265"/>
        <v>1617</v>
      </c>
      <c r="FK38" s="36">
        <f t="shared" ref="FK38" si="266">FK35-MIN($C35:$ED35)</f>
        <v>1982</v>
      </c>
      <c r="FL38" s="36">
        <f t="shared" ref="FL38:FN38" si="267">FL35-MIN($C35:$ED35)</f>
        <v>1896</v>
      </c>
      <c r="FM38" s="36">
        <f t="shared" si="267"/>
        <v>1862</v>
      </c>
      <c r="FN38" s="36">
        <f t="shared" si="267"/>
        <v>1134</v>
      </c>
      <c r="FO38" s="36">
        <f t="shared" ref="FO38:FP38" si="268">FO35-MIN($C35:$ED35)</f>
        <v>396.00000000000011</v>
      </c>
      <c r="FP38" s="36">
        <f t="shared" si="268"/>
        <v>163.00000000000011</v>
      </c>
      <c r="FQ38" s="233">
        <f t="shared" ref="FQ38:FR38" si="269">FQ35-MIN($C35:$ED35)</f>
        <v>248.00000000000011</v>
      </c>
      <c r="FR38" s="36">
        <f t="shared" si="269"/>
        <v>181.00000000000011</v>
      </c>
      <c r="FS38" s="36">
        <f t="shared" ref="FS38:FT38" si="270">FS35-MIN($C35:$ED35)</f>
        <v>515.00000000000023</v>
      </c>
      <c r="FT38" s="36">
        <f t="shared" si="270"/>
        <v>849.00000000000023</v>
      </c>
      <c r="FU38" s="36">
        <f t="shared" ref="FU38:FV38" si="271">FU35-MIN($C35:$ED35)</f>
        <v>1377</v>
      </c>
      <c r="FV38" s="36">
        <f t="shared" si="271"/>
        <v>1847</v>
      </c>
      <c r="FW38" s="36">
        <f t="shared" ref="FW38:FX38" si="272">FW35-MIN($C35:$ED35)</f>
        <v>2262</v>
      </c>
      <c r="FX38" s="36">
        <f t="shared" si="272"/>
        <v>2232</v>
      </c>
      <c r="FY38" s="257">
        <f t="shared" ref="FY38:GA38" si="273">FY35-MIN($C35:$ED35)</f>
        <v>2149.7184958685411</v>
      </c>
      <c r="FZ38" s="281">
        <f t="shared" ref="FZ38" si="274">FZ35-MIN($C35:$ED35)</f>
        <v>1733.406003542894</v>
      </c>
      <c r="GA38" s="281">
        <f t="shared" si="273"/>
        <v>1546.2043608864744</v>
      </c>
      <c r="GB38" s="281">
        <f t="shared" ref="GB38" si="275">GB35-MIN($C35:$ED35)</f>
        <v>1296.3806315280322</v>
      </c>
      <c r="GC38" s="281">
        <f t="shared" ref="GC38:GE38" si="276">GC35-MIN($C35:$ED35)</f>
        <v>1089.8693280043183</v>
      </c>
      <c r="GD38" s="281">
        <f t="shared" ref="GD38" si="277">GD35-MIN($C35:$ED35)</f>
        <v>1096.6475907533702</v>
      </c>
      <c r="GE38" s="281">
        <f t="shared" si="276"/>
        <v>849.16881861003503</v>
      </c>
      <c r="GF38" s="281">
        <f t="shared" ref="GF38" si="278">GF35-MIN($C35:$ED35)</f>
        <v>1010.2488619371254</v>
      </c>
      <c r="GG38" s="281">
        <f t="shared" ref="GG38:GH38" si="279">GG35-MIN($C35:$ED35)</f>
        <v>1202.4964125561942</v>
      </c>
      <c r="GH38" s="281">
        <f t="shared" si="279"/>
        <v>1185.0296074565765</v>
      </c>
      <c r="GI38" s="281">
        <f t="shared" ref="GI38:GK38" si="280">GI35-MIN($C35:$ED35)</f>
        <v>1139.5908267052355</v>
      </c>
      <c r="GJ38" s="281">
        <f t="shared" si="280"/>
        <v>1182.4751450541987</v>
      </c>
      <c r="GK38" s="281">
        <f t="shared" si="280"/>
        <v>1056.5250997646865</v>
      </c>
      <c r="GL38" s="281">
        <f t="shared" ref="GL38" si="281">GL35-MIN($C35:$ED35)</f>
        <v>609.69203400237404</v>
      </c>
    </row>
    <row r="39" spans="1:194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282">DG35-DG58</f>
        <v>0</v>
      </c>
      <c r="DH39" s="43">
        <f t="shared" si="282"/>
        <v>0</v>
      </c>
      <c r="DI39" s="43">
        <f t="shared" si="282"/>
        <v>0</v>
      </c>
      <c r="DJ39" s="43">
        <f t="shared" si="282"/>
        <v>0</v>
      </c>
      <c r="DK39" s="43">
        <f t="shared" si="282"/>
        <v>0</v>
      </c>
      <c r="DL39" s="43">
        <f t="shared" si="282"/>
        <v>0</v>
      </c>
      <c r="DM39" s="43">
        <f t="shared" si="282"/>
        <v>0</v>
      </c>
      <c r="DN39" s="38">
        <f t="shared" si="282"/>
        <v>0</v>
      </c>
      <c r="DO39" s="43">
        <f t="shared" si="282"/>
        <v>0</v>
      </c>
      <c r="DP39" s="43">
        <f t="shared" si="282"/>
        <v>0</v>
      </c>
      <c r="DQ39" s="43">
        <f t="shared" si="282"/>
        <v>0</v>
      </c>
      <c r="DR39" s="43">
        <f t="shared" si="282"/>
        <v>0</v>
      </c>
      <c r="DS39" s="43">
        <f t="shared" si="282"/>
        <v>0</v>
      </c>
      <c r="DT39" s="43">
        <f t="shared" si="282"/>
        <v>0</v>
      </c>
      <c r="DU39" s="43">
        <f t="shared" si="282"/>
        <v>0</v>
      </c>
      <c r="DV39" s="43">
        <f t="shared" si="282"/>
        <v>0</v>
      </c>
      <c r="DW39" s="43">
        <f t="shared" si="282"/>
        <v>0</v>
      </c>
      <c r="DX39" s="43">
        <f t="shared" si="282"/>
        <v>0</v>
      </c>
      <c r="DY39" s="43">
        <f t="shared" si="282"/>
        <v>0</v>
      </c>
      <c r="DZ39" s="132">
        <f t="shared" si="282"/>
        <v>0</v>
      </c>
      <c r="EA39" s="132">
        <f t="shared" si="282"/>
        <v>0</v>
      </c>
      <c r="EB39" s="132">
        <f t="shared" si="282"/>
        <v>0</v>
      </c>
      <c r="EC39" s="132">
        <f t="shared" si="282"/>
        <v>0</v>
      </c>
      <c r="ED39" s="132">
        <f t="shared" si="282"/>
        <v>0</v>
      </c>
      <c r="EE39" s="132">
        <f t="shared" si="282"/>
        <v>0</v>
      </c>
      <c r="EF39" s="132">
        <f t="shared" si="282"/>
        <v>0</v>
      </c>
      <c r="EG39" s="132">
        <f t="shared" si="282"/>
        <v>0</v>
      </c>
      <c r="EH39" s="132">
        <f t="shared" si="282"/>
        <v>0</v>
      </c>
      <c r="EI39" s="132">
        <f t="shared" si="282"/>
        <v>0</v>
      </c>
      <c r="EJ39" s="132">
        <f t="shared" si="282"/>
        <v>0</v>
      </c>
      <c r="EK39" s="132">
        <f t="shared" si="282"/>
        <v>0</v>
      </c>
      <c r="EL39" s="132">
        <f t="shared" si="282"/>
        <v>0</v>
      </c>
      <c r="EM39" s="162">
        <f t="shared" si="282"/>
        <v>0</v>
      </c>
      <c r="EN39" s="162">
        <f t="shared" si="282"/>
        <v>0</v>
      </c>
      <c r="EO39" s="162">
        <f t="shared" ref="EO39:FF39" si="283">EO35-EO58</f>
        <v>0</v>
      </c>
      <c r="EP39" s="180">
        <f t="shared" si="283"/>
        <v>0</v>
      </c>
      <c r="EQ39" s="180">
        <f t="shared" si="283"/>
        <v>0</v>
      </c>
      <c r="ER39" s="190">
        <f t="shared" si="283"/>
        <v>0</v>
      </c>
      <c r="ES39" s="190">
        <f t="shared" si="283"/>
        <v>0</v>
      </c>
      <c r="ET39" s="190">
        <f t="shared" si="283"/>
        <v>0</v>
      </c>
      <c r="EU39" s="190">
        <f t="shared" si="283"/>
        <v>0</v>
      </c>
      <c r="EV39" s="190">
        <f t="shared" si="283"/>
        <v>0</v>
      </c>
      <c r="EW39" s="202">
        <f t="shared" si="283"/>
        <v>0</v>
      </c>
      <c r="EX39" s="202">
        <f t="shared" si="283"/>
        <v>0</v>
      </c>
      <c r="EY39" s="202">
        <f t="shared" si="283"/>
        <v>0</v>
      </c>
      <c r="EZ39" s="202">
        <f t="shared" si="283"/>
        <v>0</v>
      </c>
      <c r="FA39" s="215">
        <f t="shared" si="283"/>
        <v>0</v>
      </c>
      <c r="FB39" s="215">
        <f t="shared" si="283"/>
        <v>0</v>
      </c>
      <c r="FC39" s="225">
        <f t="shared" si="283"/>
        <v>0</v>
      </c>
      <c r="FD39" s="225">
        <f t="shared" si="283"/>
        <v>0</v>
      </c>
      <c r="FE39" s="237">
        <f t="shared" si="283"/>
        <v>0</v>
      </c>
      <c r="FF39" s="237">
        <f t="shared" si="283"/>
        <v>0</v>
      </c>
      <c r="FG39" s="237">
        <f t="shared" ref="FG39:FH39" si="284">FG35-FG58</f>
        <v>0</v>
      </c>
      <c r="FH39" s="237">
        <f t="shared" si="284"/>
        <v>0</v>
      </c>
      <c r="FI39" s="237">
        <f t="shared" ref="FI39:FJ39" si="285">FI35-FI58</f>
        <v>0</v>
      </c>
      <c r="FJ39" s="43">
        <f t="shared" si="285"/>
        <v>0</v>
      </c>
      <c r="FK39" s="43">
        <f t="shared" ref="FK39" si="286">FK35-FK58</f>
        <v>0</v>
      </c>
      <c r="FL39" s="43">
        <f t="shared" ref="FL39:FP39" si="287">FL35-FL58</f>
        <v>0</v>
      </c>
      <c r="FM39" s="43">
        <f t="shared" si="287"/>
        <v>0</v>
      </c>
      <c r="FN39" s="43">
        <f t="shared" si="287"/>
        <v>0</v>
      </c>
      <c r="FO39" s="43">
        <f t="shared" si="287"/>
        <v>0</v>
      </c>
      <c r="FP39" s="43">
        <f t="shared" si="287"/>
        <v>0</v>
      </c>
      <c r="FQ39" s="237">
        <f t="shared" ref="FQ39:FR39" si="288">FQ35-FQ58</f>
        <v>0</v>
      </c>
      <c r="FR39" s="43">
        <f t="shared" si="288"/>
        <v>0</v>
      </c>
      <c r="FS39" s="43">
        <f t="shared" ref="FS39:FT39" si="289">FS35-FS58</f>
        <v>0</v>
      </c>
      <c r="FT39" s="43">
        <f t="shared" si="289"/>
        <v>0</v>
      </c>
      <c r="FU39" s="43">
        <f t="shared" ref="FU39:FV39" si="290">FU35-FU58</f>
        <v>0</v>
      </c>
      <c r="FV39" s="43">
        <f t="shared" si="290"/>
        <v>0</v>
      </c>
      <c r="FW39" s="43">
        <f t="shared" ref="FW39:FX39" si="291">FW35-FW58</f>
        <v>0</v>
      </c>
      <c r="FX39" s="43">
        <f t="shared" si="291"/>
        <v>-71.910933408836627</v>
      </c>
      <c r="FY39" s="265">
        <f t="shared" ref="FY39:GB39" si="292">FY35-FY58</f>
        <v>12.943058446237046</v>
      </c>
      <c r="FZ39" s="286">
        <f t="shared" si="292"/>
        <v>112.36400699634237</v>
      </c>
      <c r="GA39" s="286">
        <f t="shared" si="292"/>
        <v>170.92498317848731</v>
      </c>
      <c r="GB39" s="286">
        <f t="shared" si="292"/>
        <v>212.93410273634845</v>
      </c>
      <c r="GC39" s="286">
        <f t="shared" ref="GC39:GD39" si="293">GC35-GC58</f>
        <v>229.67705778955656</v>
      </c>
      <c r="GD39" s="286">
        <f t="shared" si="293"/>
        <v>223.2786149855574</v>
      </c>
      <c r="GE39" s="286">
        <f t="shared" ref="GE39:GK39" si="294">GE35-GE58</f>
        <v>206.04995638705475</v>
      </c>
      <c r="GF39" s="286">
        <f t="shared" si="294"/>
        <v>182.62060487912299</v>
      </c>
      <c r="GG39" s="286">
        <f t="shared" si="294"/>
        <v>152.14336553199064</v>
      </c>
      <c r="GH39" s="286">
        <f t="shared" si="294"/>
        <v>132.45841931039399</v>
      </c>
      <c r="GI39" s="286">
        <f t="shared" si="294"/>
        <v>127.85651553396769</v>
      </c>
      <c r="GJ39" s="286">
        <f t="shared" si="294"/>
        <v>149.30975272402702</v>
      </c>
      <c r="GK39" s="286">
        <f t="shared" si="294"/>
        <v>182.72174721532292</v>
      </c>
      <c r="GL39" s="286">
        <f t="shared" ref="GL39" si="295">GL35-GL58</f>
        <v>892.69203400237404</v>
      </c>
    </row>
    <row r="40" spans="1:194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271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63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</row>
    <row r="41" spans="1:194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296">DQ35*1000/DQ20</f>
        <v>30.004645954840051</v>
      </c>
      <c r="DR41" s="42">
        <f t="shared" si="296"/>
        <v>22.557807339824638</v>
      </c>
      <c r="DS41" s="42">
        <f t="shared" si="296"/>
        <v>13.167235426654507</v>
      </c>
      <c r="DT41" s="42">
        <f t="shared" si="296"/>
        <v>11.598344682888269</v>
      </c>
      <c r="DU41" s="42">
        <f t="shared" si="296"/>
        <v>11.399090146912796</v>
      </c>
      <c r="DV41" s="42">
        <f t="shared" si="296"/>
        <v>13.550087477858838</v>
      </c>
      <c r="DW41" s="42">
        <f t="shared" si="296"/>
        <v>14.482495291068405</v>
      </c>
      <c r="DX41" s="42">
        <f t="shared" si="296"/>
        <v>19.765672270818595</v>
      </c>
      <c r="DY41" s="42">
        <f t="shared" si="296"/>
        <v>22.67809877358615</v>
      </c>
      <c r="DZ41" s="134">
        <f t="shared" si="296"/>
        <v>26.363929141632742</v>
      </c>
      <c r="EA41" s="134">
        <f t="shared" si="296"/>
        <v>36.397878054011166</v>
      </c>
      <c r="EB41" s="134">
        <f t="shared" si="296"/>
        <v>25.365345602213161</v>
      </c>
      <c r="EC41" s="134">
        <f t="shared" si="296"/>
        <v>22.407353425962146</v>
      </c>
      <c r="ED41" s="134">
        <f t="shared" si="296"/>
        <v>12.705531634746142</v>
      </c>
      <c r="EE41" s="134">
        <f t="shared" ref="EE41:FF41" si="297">EE35*1000/EE20</f>
        <v>8.0021431923329871</v>
      </c>
      <c r="EF41" s="134">
        <f t="shared" si="297"/>
        <v>6.8340876161769257</v>
      </c>
      <c r="EG41" s="134">
        <f t="shared" si="297"/>
        <v>6.159235006869662</v>
      </c>
      <c r="EH41" s="134">
        <f t="shared" si="297"/>
        <v>9.7860123911328429</v>
      </c>
      <c r="EI41" s="134">
        <f t="shared" si="297"/>
        <v>12.424001324736462</v>
      </c>
      <c r="EJ41" s="134">
        <f t="shared" si="297"/>
        <v>13.014978189217036</v>
      </c>
      <c r="EK41" s="134">
        <f t="shared" si="297"/>
        <v>18.68346180410979</v>
      </c>
      <c r="EL41" s="134">
        <f t="shared" si="297"/>
        <v>26.492574284748727</v>
      </c>
      <c r="EM41" s="134">
        <f t="shared" si="297"/>
        <v>29.249880881366597</v>
      </c>
      <c r="EN41" s="134">
        <f t="shared" si="297"/>
        <v>24.090700320307548</v>
      </c>
      <c r="EO41" s="134">
        <f t="shared" si="297"/>
        <v>17.593548676727398</v>
      </c>
      <c r="EP41" s="134">
        <f t="shared" si="297"/>
        <v>13.478683899522848</v>
      </c>
      <c r="EQ41" s="134">
        <f t="shared" si="297"/>
        <v>9.5718543713248128</v>
      </c>
      <c r="ER41" s="134">
        <f t="shared" si="297"/>
        <v>6.9039904763296116</v>
      </c>
      <c r="ES41" s="134">
        <f t="shared" si="297"/>
        <v>4.4303885921454862</v>
      </c>
      <c r="ET41" s="134">
        <f t="shared" si="297"/>
        <v>6.9566207249799339</v>
      </c>
      <c r="EU41" s="134">
        <f t="shared" si="297"/>
        <v>9.8409557231190377</v>
      </c>
      <c r="EV41" s="134">
        <f t="shared" si="297"/>
        <v>14.850363761161441</v>
      </c>
      <c r="EW41" s="134">
        <f t="shared" si="297"/>
        <v>21.203217862393103</v>
      </c>
      <c r="EX41" s="134">
        <f t="shared" si="297"/>
        <v>22.479527604913471</v>
      </c>
      <c r="EY41" s="134">
        <f t="shared" si="297"/>
        <v>21.103172717815291</v>
      </c>
      <c r="EZ41" s="134">
        <f t="shared" si="297"/>
        <v>21.712693688946693</v>
      </c>
      <c r="FA41" s="134">
        <f t="shared" si="297"/>
        <v>17.351057399969115</v>
      </c>
      <c r="FB41" s="134">
        <f t="shared" si="297"/>
        <v>12.852178567337893</v>
      </c>
      <c r="FC41" s="134">
        <f t="shared" si="297"/>
        <v>8.965602111258816</v>
      </c>
      <c r="FD41" s="134">
        <f t="shared" si="297"/>
        <v>7.634727559056504</v>
      </c>
      <c r="FE41" s="134">
        <f t="shared" si="297"/>
        <v>6.0257722168154251</v>
      </c>
      <c r="FF41" s="134">
        <f t="shared" si="297"/>
        <v>7.0139221716417337</v>
      </c>
      <c r="FG41" s="134">
        <f t="shared" ref="FG41:FH41" si="298">FG35*1000/FG20</f>
        <v>12.173064976656235</v>
      </c>
      <c r="FH41" s="134">
        <f t="shared" si="298"/>
        <v>14.91123718631761</v>
      </c>
      <c r="FI41" s="134">
        <f t="shared" ref="FI41:FJ41" si="299">FI35*1000/FI20</f>
        <v>21.392994803294133</v>
      </c>
      <c r="FJ41" s="272">
        <f t="shared" si="299"/>
        <v>20.021403187372648</v>
      </c>
      <c r="FK41" s="272">
        <f t="shared" ref="FK41" si="300">FK35*1000/FK20</f>
        <v>23.782803683807867</v>
      </c>
      <c r="FL41" s="272">
        <f t="shared" ref="FL41:FN41" si="301">FL35*1000/FL20</f>
        <v>19.623449789668019</v>
      </c>
      <c r="FM41" s="272">
        <f t="shared" si="301"/>
        <v>22.306515772949496</v>
      </c>
      <c r="FN41" s="272">
        <f t="shared" si="301"/>
        <v>11.802642969802676</v>
      </c>
      <c r="FO41" s="272">
        <f t="shared" ref="FO41:FP41" si="302">FO35*1000/FO20</f>
        <v>7.4769432629486881</v>
      </c>
      <c r="FP41" s="272">
        <f t="shared" si="302"/>
        <v>4.4231891623862909</v>
      </c>
      <c r="FQ41" s="134">
        <f t="shared" ref="FQ41:FR41" si="303">FQ35*1000/FQ20</f>
        <v>6.1838839359559863</v>
      </c>
      <c r="FR41" s="272">
        <f t="shared" si="303"/>
        <v>5.7264271268548343</v>
      </c>
      <c r="FS41" s="272">
        <f t="shared" ref="FS41:FT41" si="304">FS35*1000/FS20</f>
        <v>10.977489124732559</v>
      </c>
      <c r="FT41" s="272">
        <f t="shared" si="304"/>
        <v>14.498316339656098</v>
      </c>
      <c r="FU41" s="272">
        <f t="shared" ref="FU41:FV41" si="305">FU35*1000/FU20</f>
        <v>20.774934186309718</v>
      </c>
      <c r="FV41" s="272">
        <f t="shared" si="305"/>
        <v>25.210637882301487</v>
      </c>
      <c r="FW41" s="272">
        <f t="shared" ref="FW41:FX41" si="306">FW35*1000/FW20</f>
        <v>31.016744729855407</v>
      </c>
      <c r="FX41" s="272">
        <f t="shared" si="306"/>
        <v>27.843409994279888</v>
      </c>
      <c r="FY41" s="264">
        <f t="shared" ref="FY41:GA41" si="307">FY35*1000/FY20</f>
        <v>24.21480104354573</v>
      </c>
      <c r="FZ41" s="288">
        <f t="shared" ref="FZ41" si="308">FZ35*1000/FZ20</f>
        <v>18.118741000612683</v>
      </c>
      <c r="GA41" s="288">
        <f t="shared" si="307"/>
        <v>16.403955227511087</v>
      </c>
      <c r="GB41" s="288">
        <f t="shared" ref="GB41" si="309">GB35*1000/GB20</f>
        <v>16.140200232315813</v>
      </c>
      <c r="GC41" s="288">
        <f t="shared" ref="GC41:GE41" si="310">GC35*1000/GC20</f>
        <v>14.567526926406137</v>
      </c>
      <c r="GD41" s="288">
        <f t="shared" ref="GD41" si="311">GD35*1000/GD20</f>
        <v>16.423806807612575</v>
      </c>
      <c r="GE41" s="288">
        <f t="shared" si="310"/>
        <v>14.053145330116298</v>
      </c>
      <c r="GF41" s="288">
        <f t="shared" ref="GF41" si="312">GF35*1000/GF20</f>
        <v>16.010748540602606</v>
      </c>
      <c r="GG41" s="288">
        <f t="shared" ref="GG41:GH41" si="313">GG35*1000/GG20</f>
        <v>18.994843647915946</v>
      </c>
      <c r="GH41" s="288">
        <f t="shared" si="313"/>
        <v>17.466561027234896</v>
      </c>
      <c r="GI41" s="288">
        <f t="shared" ref="GI41:GK41" si="314">GI35*1000/GI20</f>
        <v>16.274836270653292</v>
      </c>
      <c r="GJ41" s="288">
        <f t="shared" si="314"/>
        <v>14.97240778608885</v>
      </c>
      <c r="GK41" s="288">
        <f t="shared" si="314"/>
        <v>13.420668945870295</v>
      </c>
      <c r="GL41" s="288">
        <f t="shared" ref="GL41" si="315">GL35*1000/GL20</f>
        <v>8.092554079538548</v>
      </c>
    </row>
    <row r="42" spans="1:194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316">O41-C41</f>
        <v>1.7442213853862176</v>
      </c>
      <c r="P42" s="42">
        <f t="shared" si="316"/>
        <v>1.0443122584172686</v>
      </c>
      <c r="Q42" s="42">
        <f t="shared" si="316"/>
        <v>-0.21240435659817303</v>
      </c>
      <c r="R42" s="42">
        <f t="shared" si="316"/>
        <v>-7.6403951813031945E-2</v>
      </c>
      <c r="S42" s="42">
        <f t="shared" si="316"/>
        <v>1.9237475349803042</v>
      </c>
      <c r="T42" s="42">
        <f t="shared" si="316"/>
        <v>7.3040817704677217</v>
      </c>
      <c r="U42" s="42">
        <f t="shared" si="316"/>
        <v>15.520093072195991</v>
      </c>
      <c r="V42" s="42">
        <f t="shared" si="316"/>
        <v>2.0192548978449274</v>
      </c>
      <c r="W42" s="42">
        <f t="shared" si="316"/>
        <v>10.262610145973149</v>
      </c>
      <c r="X42" s="42">
        <f t="shared" si="316"/>
        <v>7.6432176574003599</v>
      </c>
      <c r="Y42" s="42">
        <f t="shared" si="316"/>
        <v>7.2862017346246617</v>
      </c>
      <c r="Z42" s="42">
        <f t="shared" si="316"/>
        <v>5.8815014690422576</v>
      </c>
      <c r="AA42" s="42">
        <f t="shared" si="316"/>
        <v>0.2290187502148342</v>
      </c>
      <c r="AB42" s="42">
        <f t="shared" si="316"/>
        <v>-5.3285245936441683E-2</v>
      </c>
      <c r="AC42" s="42">
        <f t="shared" si="316"/>
        <v>0.76196114162490058</v>
      </c>
      <c r="AD42" s="42">
        <f t="shared" si="316"/>
        <v>2.1520354721898238</v>
      </c>
      <c r="AE42" s="42">
        <f t="shared" si="316"/>
        <v>1.1000199823288828</v>
      </c>
      <c r="AF42" s="42">
        <f t="shared" si="316"/>
        <v>-3.3298216668965637</v>
      </c>
      <c r="AG42" s="42">
        <f t="shared" si="316"/>
        <v>-11.531715812944491</v>
      </c>
      <c r="AH42" s="42">
        <f t="shared" si="316"/>
        <v>2.5372316166963707</v>
      </c>
      <c r="AI42" s="42">
        <f t="shared" si="316"/>
        <v>-3.9059438423105988</v>
      </c>
      <c r="AJ42" s="42">
        <f t="shared" si="316"/>
        <v>-3.659401977894138</v>
      </c>
      <c r="AK42" s="42">
        <f t="shared" si="316"/>
        <v>-1.5874244473400658</v>
      </c>
      <c r="AL42" s="42">
        <f t="shared" si="316"/>
        <v>0.47080386013415421</v>
      </c>
      <c r="AM42" s="42">
        <f t="shared" si="316"/>
        <v>1.4265003454972902</v>
      </c>
      <c r="AN42" s="42">
        <f t="shared" si="316"/>
        <v>-8.808339332326387E-2</v>
      </c>
      <c r="AO42" s="42">
        <f t="shared" si="316"/>
        <v>0.44821638204442049</v>
      </c>
      <c r="AP42" s="42">
        <f t="shared" si="316"/>
        <v>-0.50493699405006076</v>
      </c>
      <c r="AQ42" s="42">
        <f t="shared" si="316"/>
        <v>-1.6422564514150917</v>
      </c>
      <c r="AR42" s="42">
        <f t="shared" si="316"/>
        <v>-4.113075713241976</v>
      </c>
      <c r="AS42" s="42">
        <f t="shared" si="316"/>
        <v>-1.1865244731412048</v>
      </c>
      <c r="AT42" s="42">
        <f t="shared" si="316"/>
        <v>-0.55503822637717093</v>
      </c>
      <c r="AU42" s="42">
        <f t="shared" si="316"/>
        <v>-6.3364734882963596</v>
      </c>
      <c r="AV42" s="42">
        <f t="shared" si="316"/>
        <v>2.4641630153380056</v>
      </c>
      <c r="AW42" s="42">
        <f t="shared" si="316"/>
        <v>1.1815135360471736</v>
      </c>
      <c r="AX42" s="42">
        <f t="shared" si="316"/>
        <v>1.3251701852544819</v>
      </c>
      <c r="AY42" s="42">
        <f t="shared" si="316"/>
        <v>0.53967721198349672</v>
      </c>
      <c r="AZ42" s="42">
        <f t="shared" si="316"/>
        <v>1.9635584772884247</v>
      </c>
      <c r="BA42" s="42">
        <f t="shared" si="316"/>
        <v>0.73295724324697709</v>
      </c>
      <c r="BB42" s="42">
        <f t="shared" si="316"/>
        <v>2.395842076361955</v>
      </c>
      <c r="BC42" s="42">
        <f t="shared" si="316"/>
        <v>5.3131242789437518</v>
      </c>
      <c r="BD42" s="42">
        <f t="shared" si="316"/>
        <v>5.6481699677404507</v>
      </c>
      <c r="BE42" s="42">
        <f t="shared" si="316"/>
        <v>7.8195079234831617</v>
      </c>
      <c r="BF42" s="42">
        <f t="shared" si="316"/>
        <v>4.8083082979406591</v>
      </c>
      <c r="BG42" s="42">
        <f t="shared" si="316"/>
        <v>7.6060931540502459</v>
      </c>
      <c r="BH42" s="42">
        <f t="shared" si="316"/>
        <v>0.77146353441873572</v>
      </c>
      <c r="BI42" s="42">
        <f t="shared" si="316"/>
        <v>1.2605068481527617</v>
      </c>
      <c r="BJ42" s="42">
        <f t="shared" si="316"/>
        <v>-6.1761104599346375</v>
      </c>
      <c r="BK42" s="42">
        <f t="shared" si="316"/>
        <v>-1.0801170657378698</v>
      </c>
      <c r="BL42" s="42">
        <f t="shared" si="316"/>
        <v>-0.55502708388196975</v>
      </c>
      <c r="BM42" s="42">
        <f t="shared" si="316"/>
        <v>-1.1335274470860055</v>
      </c>
      <c r="BN42" s="42">
        <f t="shared" si="316"/>
        <v>-3.0321020797644218</v>
      </c>
      <c r="BO42" s="42">
        <f t="shared" si="316"/>
        <v>-4.312142240665656</v>
      </c>
      <c r="BP42" s="42">
        <f t="shared" si="316"/>
        <v>-3.373529502210415</v>
      </c>
      <c r="BQ42" s="42">
        <f t="shared" si="316"/>
        <v>-6.0207981740808947</v>
      </c>
      <c r="BR42" s="42">
        <f t="shared" si="316"/>
        <v>-5.0236222946366347</v>
      </c>
      <c r="BS42" s="42">
        <f t="shared" si="316"/>
        <v>-4.039379857511868</v>
      </c>
      <c r="BT42" s="42">
        <f t="shared" si="316"/>
        <v>-0.56828215693422379</v>
      </c>
      <c r="BU42" s="42">
        <f t="shared" si="316"/>
        <v>-3.1653543288189319</v>
      </c>
      <c r="BV42" s="42">
        <f t="shared" si="316"/>
        <v>-1.7532023831322991</v>
      </c>
      <c r="BW42" s="42">
        <f t="shared" si="316"/>
        <v>-1.1347493423169741</v>
      </c>
      <c r="BX42" s="42">
        <f t="shared" si="316"/>
        <v>-2.8097350351628201</v>
      </c>
      <c r="BY42" s="42">
        <f t="shared" si="316"/>
        <v>-1.5331965780051529</v>
      </c>
      <c r="BZ42" s="42">
        <f t="shared" si="316"/>
        <v>2.0349958700294701</v>
      </c>
      <c r="CA42" s="42">
        <f t="shared" ref="CA42:ED42" si="317">CA41-BO41</f>
        <v>-1.6663003125288807</v>
      </c>
      <c r="CB42" s="42">
        <f t="shared" si="317"/>
        <v>-0.1828356530752302</v>
      </c>
      <c r="CC42" s="42">
        <f t="shared" si="317"/>
        <v>-2.7682711008248795</v>
      </c>
      <c r="CD42" s="42">
        <f t="shared" si="317"/>
        <v>-2.1922494230676826</v>
      </c>
      <c r="CE42" s="42">
        <f t="shared" si="317"/>
        <v>-0.27195473207067877</v>
      </c>
      <c r="CF42" s="42">
        <f t="shared" si="317"/>
        <v>-0.49141934893424377</v>
      </c>
      <c r="CG42" s="42">
        <f t="shared" si="317"/>
        <v>-1.4212242388642657</v>
      </c>
      <c r="CH42" s="42">
        <f t="shared" si="317"/>
        <v>3.386500740624264</v>
      </c>
      <c r="CI42" s="42">
        <f t="shared" si="317"/>
        <v>0.66217367891157686</v>
      </c>
      <c r="CJ42" s="42">
        <f t="shared" si="317"/>
        <v>5.9304934668667677</v>
      </c>
      <c r="CK42" s="42">
        <f t="shared" si="317"/>
        <v>5.0824177827143657</v>
      </c>
      <c r="CL42" s="42">
        <f t="shared" si="317"/>
        <v>6.0787494979068022</v>
      </c>
      <c r="CM42" s="42">
        <f t="shared" si="317"/>
        <v>9.16680596806526</v>
      </c>
      <c r="CN42" s="42">
        <f t="shared" si="317"/>
        <v>8.0004063441646469</v>
      </c>
      <c r="CO42" s="42">
        <f t="shared" si="317"/>
        <v>15.883662704014633</v>
      </c>
      <c r="CP42" s="42">
        <f t="shared" si="317"/>
        <v>4.4535231551212142</v>
      </c>
      <c r="CQ42" s="42">
        <f t="shared" si="317"/>
        <v>12.220603297404804</v>
      </c>
      <c r="CR42" s="42">
        <f t="shared" si="317"/>
        <v>1.5161197919557807</v>
      </c>
      <c r="CS42" s="42">
        <f t="shared" si="317"/>
        <v>4.4183821666969259</v>
      </c>
      <c r="CT42" s="42">
        <f t="shared" si="317"/>
        <v>5.5345105272697115</v>
      </c>
      <c r="CU42" s="42">
        <f t="shared" si="317"/>
        <v>-1.2226300668312096</v>
      </c>
      <c r="CV42" s="42">
        <f t="shared" si="317"/>
        <v>-3.6808949377655802</v>
      </c>
      <c r="CW42" s="42">
        <f t="shared" si="317"/>
        <v>-0.72294320922645028</v>
      </c>
      <c r="CX42" s="42">
        <f t="shared" si="317"/>
        <v>-3.135029864572827</v>
      </c>
      <c r="CY42" s="42">
        <f t="shared" si="317"/>
        <v>-1.4217035581768123</v>
      </c>
      <c r="CZ42" s="42">
        <f t="shared" si="317"/>
        <v>0.95911390050866885</v>
      </c>
      <c r="DA42" s="42">
        <f t="shared" si="317"/>
        <v>-10.184324907859004</v>
      </c>
      <c r="DB42" s="42">
        <f t="shared" si="317"/>
        <v>-3.2042236699122597</v>
      </c>
      <c r="DC42" s="42">
        <f t="shared" si="317"/>
        <v>-5.2866095216687015</v>
      </c>
      <c r="DD42" s="42">
        <f t="shared" si="317"/>
        <v>-0.14306980066702124</v>
      </c>
      <c r="DE42" s="42">
        <f t="shared" si="317"/>
        <v>4.0258192295013906</v>
      </c>
      <c r="DF42" s="42">
        <f t="shared" si="317"/>
        <v>-5.1727262156645395</v>
      </c>
      <c r="DG42" s="42">
        <f t="shared" si="317"/>
        <v>1.5313137682514899</v>
      </c>
      <c r="DH42" s="42">
        <f t="shared" si="317"/>
        <v>-0.50326072924287768</v>
      </c>
      <c r="DI42" s="42">
        <f t="shared" si="317"/>
        <v>-1.4429387600169106</v>
      </c>
      <c r="DJ42" s="42">
        <f t="shared" si="317"/>
        <v>-1.3828497499366801</v>
      </c>
      <c r="DK42" s="42">
        <f t="shared" si="317"/>
        <v>-0.77276102264036339</v>
      </c>
      <c r="DL42" s="42">
        <f t="shared" si="317"/>
        <v>-2.7320905387522281</v>
      </c>
      <c r="DM42" s="42">
        <f t="shared" si="317"/>
        <v>1.8444275803964167</v>
      </c>
      <c r="DN42" s="42">
        <f t="shared" si="317"/>
        <v>4.5307798328887472</v>
      </c>
      <c r="DO42" s="42">
        <f t="shared" si="317"/>
        <v>-1.3500003679630552</v>
      </c>
      <c r="DP42" s="42">
        <f t="shared" si="317"/>
        <v>1.4114735580601732</v>
      </c>
      <c r="DQ42" s="42">
        <f t="shared" si="317"/>
        <v>-0.97728362861360907</v>
      </c>
      <c r="DR42" s="42">
        <f t="shared" si="317"/>
        <v>7.4660455367045166</v>
      </c>
      <c r="DS42" s="42">
        <f t="shared" si="317"/>
        <v>4.3255294024947233</v>
      </c>
      <c r="DT42" s="42">
        <f t="shared" si="317"/>
        <v>5.5436315665791689</v>
      </c>
      <c r="DU42" s="42">
        <f t="shared" si="317"/>
        <v>5.6581955572879332</v>
      </c>
      <c r="DV42" s="42">
        <f t="shared" si="317"/>
        <v>4.7610191925108651</v>
      </c>
      <c r="DW42" s="42">
        <f t="shared" si="317"/>
        <v>-7.8133564418999768E-2</v>
      </c>
      <c r="DX42" s="42">
        <f t="shared" si="317"/>
        <v>-0.28763958326294414</v>
      </c>
      <c r="DY42" s="42">
        <f t="shared" si="317"/>
        <v>-3.8641402387631203</v>
      </c>
      <c r="DZ42" s="132">
        <f t="shared" si="317"/>
        <v>-3.8451561404060328</v>
      </c>
      <c r="EA42" s="132">
        <f t="shared" si="317"/>
        <v>2.9305302862258387</v>
      </c>
      <c r="EB42" s="132">
        <f t="shared" si="317"/>
        <v>-6.0597749573969786</v>
      </c>
      <c r="EC42" s="132">
        <f t="shared" si="317"/>
        <v>-7.5972925288779045</v>
      </c>
      <c r="ED42" s="132">
        <f t="shared" si="317"/>
        <v>-9.8522757050784957</v>
      </c>
      <c r="EE42" s="132">
        <f>EE41-DS41</f>
        <v>-5.16509223432152</v>
      </c>
      <c r="EF42" s="132">
        <f>EF41-DT41</f>
        <v>-4.7642570667113437</v>
      </c>
      <c r="EG42" s="132">
        <f>EG41-DU41</f>
        <v>-5.2398551400431339</v>
      </c>
      <c r="EH42" s="132">
        <f t="shared" ref="EH42:FM42" si="318">EH41-DV41</f>
        <v>-3.7640750867259953</v>
      </c>
      <c r="EI42" s="132">
        <f t="shared" si="318"/>
        <v>-2.0584939663319428</v>
      </c>
      <c r="EJ42" s="132">
        <f t="shared" si="318"/>
        <v>-6.7506940816015586</v>
      </c>
      <c r="EK42" s="132">
        <f t="shared" si="318"/>
        <v>-3.9946369694763604</v>
      </c>
      <c r="EL42" s="132">
        <f t="shared" si="318"/>
        <v>0.12864514311598541</v>
      </c>
      <c r="EM42" s="162">
        <f t="shared" si="318"/>
        <v>-7.147997172644569</v>
      </c>
      <c r="EN42" s="162">
        <f t="shared" si="318"/>
        <v>-1.2746452819056131</v>
      </c>
      <c r="EO42" s="162">
        <f t="shared" si="318"/>
        <v>-4.8138047492347482</v>
      </c>
      <c r="EP42" s="180">
        <f t="shared" si="318"/>
        <v>0.77315226477670507</v>
      </c>
      <c r="EQ42" s="180">
        <f t="shared" si="318"/>
        <v>1.5697111789918257</v>
      </c>
      <c r="ER42" s="190">
        <f t="shared" si="318"/>
        <v>6.9902860152685875E-2</v>
      </c>
      <c r="ES42" s="190">
        <f t="shared" si="318"/>
        <v>-1.7288464147241758</v>
      </c>
      <c r="ET42" s="190">
        <f t="shared" si="318"/>
        <v>-2.829391666152909</v>
      </c>
      <c r="EU42" s="190">
        <f t="shared" si="318"/>
        <v>-2.5830456016174246</v>
      </c>
      <c r="EV42" s="190">
        <f t="shared" si="318"/>
        <v>1.8353855719444052</v>
      </c>
      <c r="EW42" s="202">
        <f t="shared" si="318"/>
        <v>2.5197560582833134</v>
      </c>
      <c r="EX42" s="202">
        <f t="shared" si="318"/>
        <v>-4.0130466798352558</v>
      </c>
      <c r="EY42" s="202">
        <f t="shared" si="318"/>
        <v>-8.1467081635513061</v>
      </c>
      <c r="EZ42" s="202">
        <f t="shared" si="318"/>
        <v>-2.3780066313608543</v>
      </c>
      <c r="FA42" s="215">
        <f t="shared" si="318"/>
        <v>-0.24249127675828319</v>
      </c>
      <c r="FB42" s="215">
        <f t="shared" si="318"/>
        <v>-0.62650533218495497</v>
      </c>
      <c r="FC42" s="225">
        <f t="shared" si="318"/>
        <v>-0.60625226006599675</v>
      </c>
      <c r="FD42" s="225">
        <f t="shared" si="318"/>
        <v>0.73073708272689242</v>
      </c>
      <c r="FE42" s="237">
        <f t="shared" si="318"/>
        <v>1.5953836246699389</v>
      </c>
      <c r="FF42" s="237">
        <f t="shared" si="318"/>
        <v>5.7301446661799815E-2</v>
      </c>
      <c r="FG42" s="237">
        <f t="shared" si="318"/>
        <v>2.3321092535371974</v>
      </c>
      <c r="FH42" s="237">
        <f t="shared" si="318"/>
        <v>6.0873425156168892E-2</v>
      </c>
      <c r="FI42" s="237">
        <f t="shared" si="318"/>
        <v>0.18977694090103014</v>
      </c>
      <c r="FJ42" s="43">
        <f t="shared" si="318"/>
        <v>-2.458124417540823</v>
      </c>
      <c r="FK42" s="43">
        <f t="shared" si="318"/>
        <v>2.6796309659925761</v>
      </c>
      <c r="FL42" s="43">
        <f t="shared" si="318"/>
        <v>-2.0892438992786744</v>
      </c>
      <c r="FM42" s="43">
        <f t="shared" si="318"/>
        <v>4.9554583729803809</v>
      </c>
      <c r="FN42" s="43">
        <f t="shared" ref="FN42:GI42" si="319">FN41-FB41</f>
        <v>-1.0495355975352165</v>
      </c>
      <c r="FO42" s="43">
        <f t="shared" ref="FO42:FZ42" si="320">FO41-FC41</f>
        <v>-1.488658848310128</v>
      </c>
      <c r="FP42" s="43">
        <f t="shared" si="319"/>
        <v>-3.2115383966702131</v>
      </c>
      <c r="FQ42" s="237">
        <f t="shared" si="319"/>
        <v>0.15811171914056121</v>
      </c>
      <c r="FR42" s="43">
        <f t="shared" si="319"/>
        <v>-1.2874950447868994</v>
      </c>
      <c r="FS42" s="43">
        <f t="shared" si="319"/>
        <v>-1.1955758519236763</v>
      </c>
      <c r="FT42" s="43">
        <f t="shared" si="319"/>
        <v>-0.41292084666151219</v>
      </c>
      <c r="FU42" s="43">
        <f t="shared" si="319"/>
        <v>-0.61806061698441539</v>
      </c>
      <c r="FV42" s="43">
        <f t="shared" si="319"/>
        <v>5.1892346949288388</v>
      </c>
      <c r="FW42" s="43">
        <f t="shared" si="319"/>
        <v>7.2339410460475406</v>
      </c>
      <c r="FX42" s="43">
        <f t="shared" si="319"/>
        <v>8.2199602046118692</v>
      </c>
      <c r="FY42" s="265">
        <f t="shared" si="319"/>
        <v>1.9082852705962345</v>
      </c>
      <c r="FZ42" s="286">
        <f t="shared" si="320"/>
        <v>6.3160980308100072</v>
      </c>
      <c r="GA42" s="286">
        <f t="shared" si="319"/>
        <v>8.9270119645624</v>
      </c>
      <c r="GB42" s="286">
        <f t="shared" si="319"/>
        <v>11.717011069929523</v>
      </c>
      <c r="GC42" s="286">
        <f t="shared" si="319"/>
        <v>8.3836429904501504</v>
      </c>
      <c r="GD42" s="286">
        <f t="shared" si="319"/>
        <v>10.697379680757741</v>
      </c>
      <c r="GE42" s="286">
        <f t="shared" si="319"/>
        <v>3.0756562053837389</v>
      </c>
      <c r="GF42" s="286">
        <f t="shared" si="319"/>
        <v>1.5124322009465079</v>
      </c>
      <c r="GG42" s="286">
        <f t="shared" si="319"/>
        <v>-1.7800905383937717</v>
      </c>
      <c r="GH42" s="286">
        <f t="shared" si="319"/>
        <v>-7.7440768550665915</v>
      </c>
      <c r="GI42" s="286">
        <f t="shared" si="319"/>
        <v>-14.741908459202115</v>
      </c>
      <c r="GJ42" s="286">
        <f t="shared" ref="GJ42:GL42" si="321">GJ41-FX41</f>
        <v>-12.871002208191038</v>
      </c>
      <c r="GK42" s="286">
        <f t="shared" ref="GK42" si="322">GK41-FY41</f>
        <v>-10.794132097675435</v>
      </c>
      <c r="GL42" s="286">
        <f t="shared" si="321"/>
        <v>-10.026186921074135</v>
      </c>
    </row>
    <row r="43" spans="1:194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323">BL41-AVERAGE(D41,P41,AB41,AN41,AZ41)</f>
        <v>1.1505180152636889</v>
      </c>
      <c r="BM43" s="42">
        <f t="shared" si="323"/>
        <v>-1.5928237931445821E-2</v>
      </c>
      <c r="BN43" s="42">
        <f t="shared" si="323"/>
        <v>-0.57285721659157129</v>
      </c>
      <c r="BO43" s="42">
        <f t="shared" si="323"/>
        <v>-0.22223918843209667</v>
      </c>
      <c r="BP43" s="42">
        <f t="shared" si="323"/>
        <v>-1.1939512686283198</v>
      </c>
      <c r="BQ43" s="42">
        <f t="shared" si="323"/>
        <v>-1.9857742299176842</v>
      </c>
      <c r="BR43" s="42">
        <f t="shared" si="323"/>
        <v>-9.1254965862873405E-2</v>
      </c>
      <c r="BS43" s="42">
        <f t="shared" si="323"/>
        <v>-1.266244934979099</v>
      </c>
      <c r="BT43" s="42">
        <f t="shared" si="323"/>
        <v>1.5922692201259849</v>
      </c>
      <c r="BU43" s="42">
        <f t="shared" si="323"/>
        <v>-0.62577016067951163</v>
      </c>
      <c r="BV43" s="42">
        <f t="shared" si="323"/>
        <v>-4.5343668020652057</v>
      </c>
      <c r="BW43" s="42">
        <f t="shared" si="323"/>
        <v>-1.058632779475289</v>
      </c>
      <c r="BX43" s="42">
        <f t="shared" si="323"/>
        <v>-2.1215120224119346</v>
      </c>
      <c r="BY43" s="42">
        <f t="shared" si="323"/>
        <v>-1.668565408583023</v>
      </c>
      <c r="BZ43" s="42">
        <f t="shared" si="323"/>
        <v>1.2752517488530462</v>
      </c>
      <c r="CA43" s="42">
        <f t="shared" si="323"/>
        <v>-2.3650381217954131</v>
      </c>
      <c r="CB43" s="42">
        <f t="shared" si="323"/>
        <v>-1.8039518928753928</v>
      </c>
      <c r="CC43" s="42">
        <f t="shared" si="323"/>
        <v>-5.6741578378450761</v>
      </c>
      <c r="CD43" s="42">
        <f t="shared" si="323"/>
        <v>-3.040731247224187</v>
      </c>
      <c r="CE43" s="42">
        <f t="shared" si="323"/>
        <v>-2.2555808894306857</v>
      </c>
      <c r="CF43" s="42">
        <f t="shared" si="323"/>
        <v>-0.2293821432740053</v>
      </c>
      <c r="CG43" s="42">
        <f t="shared" si="323"/>
        <v>-3.0420830680768951</v>
      </c>
      <c r="CH43" s="42">
        <f t="shared" si="323"/>
        <v>-1.0974985957137342</v>
      </c>
      <c r="CI43" s="42">
        <f t="shared" si="323"/>
        <v>-0.39252508049186829</v>
      </c>
      <c r="CJ43" s="42">
        <f t="shared" si="323"/>
        <v>4.1174959006580467</v>
      </c>
      <c r="CK43" s="42">
        <f t="shared" si="323"/>
        <v>3.5585702257663154</v>
      </c>
      <c r="CL43" s="42">
        <f t="shared" si="323"/>
        <v>6.7448343778064945</v>
      </c>
      <c r="CM43" s="42">
        <f t="shared" si="323"/>
        <v>7.043278794937244</v>
      </c>
      <c r="CN43" s="42">
        <f t="shared" si="323"/>
        <v>7.2666729648259984</v>
      </c>
      <c r="CO43" s="42">
        <f t="shared" si="323"/>
        <v>12.947065193671218</v>
      </c>
      <c r="CP43" s="42">
        <f t="shared" si="323"/>
        <v>1.4978659137859154</v>
      </c>
      <c r="CQ43" s="42">
        <f t="shared" si="323"/>
        <v>11.354554161201964</v>
      </c>
      <c r="CR43" s="42">
        <f t="shared" si="323"/>
        <v>1.5834330354829476</v>
      </c>
      <c r="CS43" s="42">
        <f t="shared" si="323"/>
        <v>2.1226956247846935</v>
      </c>
      <c r="CT43" s="42">
        <f t="shared" si="323"/>
        <v>4.9863795429667839</v>
      </c>
      <c r="CU43" s="42">
        <f t="shared" si="323"/>
        <v>-1.6978521129905815</v>
      </c>
      <c r="CV43" s="42">
        <f t="shared" si="323"/>
        <v>-0.45164032346496086</v>
      </c>
      <c r="CW43" s="42">
        <f t="shared" si="323"/>
        <v>2.1162535399569444</v>
      </c>
      <c r="CX43" s="42">
        <f t="shared" si="323"/>
        <v>2.2152948391369192</v>
      </c>
      <c r="CY43" s="42">
        <f t="shared" si="323"/>
        <v>4.2497289882805553</v>
      </c>
      <c r="CZ43" s="42">
        <f t="shared" si="323"/>
        <v>7.0299597766591724</v>
      </c>
      <c r="DA43" s="42">
        <f t="shared" si="323"/>
        <v>1.7224909922052944E-2</v>
      </c>
      <c r="DB43" s="42">
        <f t="shared" si="323"/>
        <v>-2.0045420579224213</v>
      </c>
      <c r="DC43" s="42">
        <f t="shared" si="323"/>
        <v>4.2321669648180382</v>
      </c>
      <c r="DD43" s="42">
        <f t="shared" si="323"/>
        <v>0.70195426764711399</v>
      </c>
      <c r="DE43" s="42">
        <f t="shared" si="323"/>
        <v>5.6937500576433528</v>
      </c>
      <c r="DF43" s="42">
        <f t="shared" si="323"/>
        <v>-0.64972039471406084</v>
      </c>
      <c r="DG43" s="42">
        <f t="shared" si="323"/>
        <v>0.28059077205910299</v>
      </c>
      <c r="DH43" s="42">
        <f t="shared" si="323"/>
        <v>-1.1245800301768032</v>
      </c>
      <c r="DI43" s="42">
        <f t="shared" si="323"/>
        <v>0.18817322161128658</v>
      </c>
      <c r="DJ43" s="42">
        <f t="shared" si="323"/>
        <v>-3.6046010791958238E-2</v>
      </c>
      <c r="DK43" s="42">
        <f t="shared" si="323"/>
        <v>2.0610111385126579</v>
      </c>
      <c r="DL43" s="42">
        <f t="shared" si="323"/>
        <v>2.0876042264813215</v>
      </c>
      <c r="DM43" s="42">
        <f t="shared" si="323"/>
        <v>0.91569720137186295</v>
      </c>
      <c r="DN43" s="42">
        <f t="shared" si="323"/>
        <v>2.7578905618772716</v>
      </c>
      <c r="DO43" s="42">
        <f t="shared" si="323"/>
        <v>0.83641612881422134</v>
      </c>
      <c r="DP43" s="42">
        <f t="shared" si="323"/>
        <v>1.8964654217394816</v>
      </c>
      <c r="DQ43" s="42">
        <f t="shared" si="323"/>
        <v>3.692840493696167</v>
      </c>
      <c r="DR43" s="42">
        <f t="shared" si="323"/>
        <v>7.652530700157957</v>
      </c>
      <c r="DS43" s="42">
        <f t="shared" si="323"/>
        <v>4.8549219800984247</v>
      </c>
      <c r="DT43" s="42">
        <f t="shared" si="323"/>
        <v>4.7427364002396617</v>
      </c>
      <c r="DU43" s="42">
        <f t="shared" si="323"/>
        <v>5.7964064212232502</v>
      </c>
      <c r="DV43" s="42">
        <f t="shared" si="323"/>
        <v>4.6122204469864396</v>
      </c>
      <c r="DW43" s="42">
        <f t="shared" si="323"/>
        <v>1.7840978072829525</v>
      </c>
      <c r="DX43" s="42">
        <f t="shared" ref="DX43:ED43" si="324">DX41-AVERAGE(BP41,CB41,CN41,CZ41,DL41)</f>
        <v>1.2657517330912889</v>
      </c>
      <c r="DY43" s="42">
        <f t="shared" si="324"/>
        <v>-2.6993822577205151</v>
      </c>
      <c r="DZ43" s="132">
        <f t="shared" si="324"/>
        <v>-0.800107098607441</v>
      </c>
      <c r="EA43" s="132">
        <f t="shared" si="324"/>
        <v>3.5124146514019614</v>
      </c>
      <c r="EB43" s="132">
        <f t="shared" si="324"/>
        <v>-4.50827394435359</v>
      </c>
      <c r="EC43" s="132">
        <f t="shared" si="324"/>
        <v>-4.4805198751620416</v>
      </c>
      <c r="ED43" s="132">
        <f t="shared" si="324"/>
        <v>-4.0919706460808687</v>
      </c>
      <c r="EE43" s="132">
        <f>EE41-AVERAGE(BW41,CI41,CU41,DG41,DS41)</f>
        <v>-1.1424977423250162</v>
      </c>
      <c r="EF43" s="132">
        <f>EF41-AVERAGE(BX41,CJ41,CV41,DH41,DT41)</f>
        <v>-0.91756753272661395</v>
      </c>
      <c r="EG43" s="132">
        <f>EG41-AVERAGE(BY41,CK41,CW41,DI41,DU41)</f>
        <v>-0.85175567737064029</v>
      </c>
      <c r="EH43" s="132">
        <f t="shared" ref="EH43:FM43" si="325">EH41-AVERAGE(BZ41,CL41,CX41,DJ41,DV41)</f>
        <v>-0.82323162892708091</v>
      </c>
      <c r="EI43" s="132">
        <f t="shared" si="325"/>
        <v>-1.3199776611090339</v>
      </c>
      <c r="EJ43" s="132">
        <f t="shared" si="325"/>
        <v>-6.6363332424268542</v>
      </c>
      <c r="EK43" s="132">
        <f t="shared" si="325"/>
        <v>-6.8762900345896796</v>
      </c>
      <c r="EL43" s="132">
        <f t="shared" si="325"/>
        <v>-0.61999670641625571</v>
      </c>
      <c r="EM43" s="162">
        <f t="shared" si="325"/>
        <v>-5.2840963136282504</v>
      </c>
      <c r="EN43" s="162">
        <f t="shared" si="325"/>
        <v>-5.0295850748627444</v>
      </c>
      <c r="EO43" s="162">
        <f t="shared" si="325"/>
        <v>-8.9840048243652966</v>
      </c>
      <c r="EP43" s="180">
        <f t="shared" si="325"/>
        <v>-3.591229358075255</v>
      </c>
      <c r="EQ43" s="180">
        <f t="shared" si="325"/>
        <v>0.4009545269657977</v>
      </c>
      <c r="ER43" s="190">
        <f t="shared" si="325"/>
        <v>-1.3528071325191542</v>
      </c>
      <c r="ES43" s="190">
        <f t="shared" si="325"/>
        <v>-3.2475773382379769</v>
      </c>
      <c r="ET43" s="190">
        <f t="shared" si="325"/>
        <v>-4.1641860929164229</v>
      </c>
      <c r="EU43" s="190">
        <f t="shared" si="325"/>
        <v>-4.870166034025889</v>
      </c>
      <c r="EV43" s="190">
        <f t="shared" si="325"/>
        <v>-4.638766878693767</v>
      </c>
      <c r="EW43" s="202">
        <f t="shared" si="325"/>
        <v>-4.2935316099688805</v>
      </c>
      <c r="EX43" s="202">
        <f t="shared" si="325"/>
        <v>-5.0457570504130373</v>
      </c>
      <c r="EY43" s="202">
        <f t="shared" si="325"/>
        <v>-13.70410978145042</v>
      </c>
      <c r="EZ43" s="202">
        <f t="shared" si="325"/>
        <v>-6.4976123682328648</v>
      </c>
      <c r="FA43" s="215">
        <f t="shared" si="325"/>
        <v>-8.2376601990179878</v>
      </c>
      <c r="FB43" s="215">
        <f t="shared" si="325"/>
        <v>-3.9674759718617896</v>
      </c>
      <c r="FC43" s="225">
        <f t="shared" si="325"/>
        <v>-0.41306414281726056</v>
      </c>
      <c r="FD43" s="225">
        <f t="shared" si="325"/>
        <v>4.4905611605326357E-2</v>
      </c>
      <c r="FE43" s="237">
        <f t="shared" si="325"/>
        <v>-0.95691612022349037</v>
      </c>
      <c r="FF43" s="237">
        <f t="shared" si="325"/>
        <v>-2.8368192112791144</v>
      </c>
      <c r="FG43" s="237">
        <f t="shared" si="325"/>
        <v>-1.1552292378515805</v>
      </c>
      <c r="FH43" s="237">
        <f t="shared" si="325"/>
        <v>-3.1827085073048664</v>
      </c>
      <c r="FI43" s="237">
        <f t="shared" si="325"/>
        <v>-1.3679709735840966</v>
      </c>
      <c r="FJ43" s="43">
        <f t="shared" si="325"/>
        <v>-6.2232811651240958</v>
      </c>
      <c r="FK43" s="43">
        <f t="shared" si="325"/>
        <v>-7.2243218275374836</v>
      </c>
      <c r="FL43" s="43">
        <f t="shared" si="325"/>
        <v>-6.8980516448574853</v>
      </c>
      <c r="FM43" s="43">
        <f t="shared" si="325"/>
        <v>-1.3611912352409767</v>
      </c>
      <c r="FN43" s="43">
        <f t="shared" ref="FN43:GI43" si="326">FN41-AVERAGE(DF41,DR41,ED41,EP41,FB41)</f>
        <v>-3.5345496791076521</v>
      </c>
      <c r="FO43" s="43">
        <f t="shared" ref="FO43:FZ43" si="327">FO41-AVERAGE(DG41,DS41,EE41,EQ41,FC41)</f>
        <v>-2.2327649621974937</v>
      </c>
      <c r="FP43" s="43">
        <f t="shared" si="326"/>
        <v>-3.381983527765791</v>
      </c>
      <c r="FQ43" s="237">
        <f t="shared" si="326"/>
        <v>-0.56719217451765935</v>
      </c>
      <c r="FR43" s="43">
        <f t="shared" si="326"/>
        <v>-3.492715083337429</v>
      </c>
      <c r="FS43" s="43">
        <f t="shared" si="326"/>
        <v>-1.7187401094809509</v>
      </c>
      <c r="FT43" s="43">
        <f t="shared" si="326"/>
        <v>-2.0207963126631459</v>
      </c>
      <c r="FU43" s="43">
        <f t="shared" si="326"/>
        <v>-1.3250682648367693</v>
      </c>
      <c r="FV43" s="43">
        <f t="shared" si="326"/>
        <v>9.7333982160215271E-2</v>
      </c>
      <c r="FW43" s="43">
        <f t="shared" si="326"/>
        <v>2.2165281088981601</v>
      </c>
      <c r="FX43" s="43">
        <f t="shared" si="326"/>
        <v>3.399948002130774</v>
      </c>
      <c r="FY43" s="265">
        <f t="shared" si="326"/>
        <v>2.2821767974560885</v>
      </c>
      <c r="FZ43" s="286">
        <f t="shared" si="327"/>
        <v>3.4393721183658439</v>
      </c>
      <c r="GA43" s="286">
        <f t="shared" si="326"/>
        <v>6.9671995546071255</v>
      </c>
      <c r="GB43" s="286">
        <f t="shared" si="326"/>
        <v>8.6613323329482927</v>
      </c>
      <c r="GC43" s="286">
        <f t="shared" si="326"/>
        <v>7.7278529466662658</v>
      </c>
      <c r="GD43" s="286">
        <f t="shared" si="326"/>
        <v>7.8171928291189374</v>
      </c>
      <c r="GE43" s="286">
        <f t="shared" si="326"/>
        <v>2.0735440420537579</v>
      </c>
      <c r="GF43" s="286">
        <f t="shared" si="326"/>
        <v>0.60263499116844876</v>
      </c>
      <c r="GG43" s="286">
        <f t="shared" si="326"/>
        <v>-1.951697838022632</v>
      </c>
      <c r="GH43" s="286">
        <f t="shared" si="326"/>
        <v>-6.6470533929589166</v>
      </c>
      <c r="GI43" s="286">
        <f t="shared" si="326"/>
        <v>-12.035259742717972</v>
      </c>
      <c r="GJ43" s="286">
        <f t="shared" ref="GJ43:GL43" si="328">GJ41-AVERAGE(EB41,EN41,EZ41,FL41,FX41)</f>
        <v>-8.7547120929942128</v>
      </c>
      <c r="GK43" s="286">
        <f t="shared" ref="GK43" si="329">GK41-AVERAGE(EC41,EO41,FA41,FM41,FY41)</f>
        <v>-7.3539863179604819</v>
      </c>
      <c r="GL43" s="286">
        <f t="shared" si="328"/>
        <v>-5.6990015348659</v>
      </c>
    </row>
    <row r="44" spans="1:194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330">BK41-MIN($C41:$ED41)</f>
        <v>6.1812392099910429</v>
      </c>
      <c r="BL44" s="42">
        <f t="shared" si="330"/>
        <v>4.2937515754597531</v>
      </c>
      <c r="BM44" s="42">
        <f t="shared" si="330"/>
        <v>1.5331965780051529</v>
      </c>
      <c r="BN44" s="42">
        <f t="shared" si="330"/>
        <v>2.3688437557673505</v>
      </c>
      <c r="BO44" s="42">
        <f t="shared" si="330"/>
        <v>6.4302290046143433</v>
      </c>
      <c r="BP44" s="42">
        <f t="shared" si="330"/>
        <v>11.184359025081823</v>
      </c>
      <c r="BQ44" s="42">
        <f t="shared" si="330"/>
        <v>18.942385960468247</v>
      </c>
      <c r="BR44" s="42">
        <f t="shared" si="330"/>
        <v>23.796896610854898</v>
      </c>
      <c r="BS44" s="42">
        <f t="shared" si="330"/>
        <v>25.330950315929101</v>
      </c>
      <c r="BT44" s="42">
        <f t="shared" si="330"/>
        <v>26.307657583041593</v>
      </c>
      <c r="BU44" s="42">
        <f t="shared" si="330"/>
        <v>21.134593649965751</v>
      </c>
      <c r="BV44" s="42">
        <f t="shared" si="330"/>
        <v>8.5191179747368277</v>
      </c>
      <c r="BW44" s="42">
        <f t="shared" si="330"/>
        <v>5.0464898676740688</v>
      </c>
      <c r="BX44" s="42">
        <f t="shared" si="330"/>
        <v>1.4840165402969334</v>
      </c>
      <c r="BY44" s="58">
        <f t="shared" si="330"/>
        <v>0</v>
      </c>
      <c r="BZ44" s="42">
        <f t="shared" si="330"/>
        <v>4.4038396257968202</v>
      </c>
      <c r="CA44" s="42">
        <f t="shared" si="330"/>
        <v>4.7639286920854627</v>
      </c>
      <c r="CB44" s="42">
        <f t="shared" si="330"/>
        <v>11.001523372006593</v>
      </c>
      <c r="CC44" s="42">
        <f t="shared" si="330"/>
        <v>16.174114859643367</v>
      </c>
      <c r="CD44" s="42">
        <f t="shared" si="330"/>
        <v>21.604647187787215</v>
      </c>
      <c r="CE44" s="42">
        <f t="shared" si="330"/>
        <v>25.058995583858422</v>
      </c>
      <c r="CF44" s="42">
        <f t="shared" si="330"/>
        <v>25.816238234107349</v>
      </c>
      <c r="CG44" s="42">
        <f t="shared" si="330"/>
        <v>19.713369411101485</v>
      </c>
      <c r="CH44" s="42">
        <f t="shared" si="330"/>
        <v>11.905618715361092</v>
      </c>
      <c r="CI44" s="42">
        <f t="shared" si="330"/>
        <v>5.7086635465856457</v>
      </c>
      <c r="CJ44" s="42">
        <f t="shared" si="330"/>
        <v>7.4145100071637007</v>
      </c>
      <c r="CK44" s="42">
        <f t="shared" si="330"/>
        <v>5.0824177827143657</v>
      </c>
      <c r="CL44" s="42">
        <f t="shared" si="330"/>
        <v>10.482589123703622</v>
      </c>
      <c r="CM44" s="42">
        <f t="shared" si="330"/>
        <v>13.930734660150723</v>
      </c>
      <c r="CN44" s="42">
        <f t="shared" si="330"/>
        <v>19.00192971617124</v>
      </c>
      <c r="CO44" s="42">
        <f t="shared" si="330"/>
        <v>32.057777563658</v>
      </c>
      <c r="CP44" s="42">
        <f t="shared" si="330"/>
        <v>26.058170342908429</v>
      </c>
      <c r="CQ44" s="42">
        <f t="shared" ref="CQ44:DV44" si="331">CQ41-MIN($C41:$ED41)</f>
        <v>37.279598881263226</v>
      </c>
      <c r="CR44" s="42">
        <f t="shared" si="331"/>
        <v>27.33235802606313</v>
      </c>
      <c r="CS44" s="42">
        <f t="shared" si="331"/>
        <v>24.131751577798411</v>
      </c>
      <c r="CT44" s="42">
        <f t="shared" si="331"/>
        <v>17.440129242630803</v>
      </c>
      <c r="CU44" s="42">
        <f t="shared" si="331"/>
        <v>4.4860334797544361</v>
      </c>
      <c r="CV44" s="42">
        <f t="shared" si="331"/>
        <v>3.7336150693981209</v>
      </c>
      <c r="CW44" s="42">
        <f t="shared" si="331"/>
        <v>4.3594745734879154</v>
      </c>
      <c r="CX44" s="42">
        <f t="shared" si="331"/>
        <v>7.3475592591307954</v>
      </c>
      <c r="CY44" s="42">
        <f t="shared" si="331"/>
        <v>12.50903110197391</v>
      </c>
      <c r="CZ44" s="42">
        <f t="shared" si="331"/>
        <v>19.961043616679909</v>
      </c>
      <c r="DA44" s="42">
        <f t="shared" si="331"/>
        <v>21.873452655798996</v>
      </c>
      <c r="DB44" s="42">
        <f t="shared" si="331"/>
        <v>22.85394667299617</v>
      </c>
      <c r="DC44" s="42">
        <f t="shared" si="331"/>
        <v>31.992989359594525</v>
      </c>
      <c r="DD44" s="42">
        <f t="shared" si="331"/>
        <v>27.189288225396108</v>
      </c>
      <c r="DE44" s="42">
        <f t="shared" si="331"/>
        <v>28.157570807299802</v>
      </c>
      <c r="DF44" s="42">
        <f t="shared" si="331"/>
        <v>12.267403026966264</v>
      </c>
      <c r="DG44" s="42">
        <f t="shared" si="331"/>
        <v>6.017347248005926</v>
      </c>
      <c r="DH44" s="42">
        <f t="shared" si="331"/>
        <v>3.2303543401552433</v>
      </c>
      <c r="DI44" s="42">
        <f t="shared" si="331"/>
        <v>2.9165358134710053</v>
      </c>
      <c r="DJ44" s="42">
        <f t="shared" si="331"/>
        <v>5.9647095091941154</v>
      </c>
      <c r="DK44" s="42">
        <f t="shared" si="331"/>
        <v>11.736270079333547</v>
      </c>
      <c r="DL44" s="42">
        <f t="shared" si="331"/>
        <v>17.228953077927681</v>
      </c>
      <c r="DM44" s="42">
        <f t="shared" si="331"/>
        <v>23.717880236195413</v>
      </c>
      <c r="DN44" s="42">
        <f t="shared" si="331"/>
        <v>27.384726505884917</v>
      </c>
      <c r="DO44" s="42">
        <f t="shared" si="331"/>
        <v>30.642988991631469</v>
      </c>
      <c r="DP44" s="42">
        <f t="shared" si="331"/>
        <v>28.600761783456282</v>
      </c>
      <c r="DQ44" s="42">
        <f t="shared" si="331"/>
        <v>27.180287178686193</v>
      </c>
      <c r="DR44" s="42">
        <f t="shared" si="331"/>
        <v>19.73344856367078</v>
      </c>
      <c r="DS44" s="42">
        <f t="shared" si="331"/>
        <v>10.342876650500649</v>
      </c>
      <c r="DT44" s="42">
        <f t="shared" si="331"/>
        <v>8.7739859067344117</v>
      </c>
      <c r="DU44" s="42">
        <f t="shared" si="331"/>
        <v>8.5747313707589381</v>
      </c>
      <c r="DV44" s="42">
        <f t="shared" si="331"/>
        <v>10.72572870170498</v>
      </c>
      <c r="DW44" s="42">
        <f t="shared" ref="DW44:ED44" si="332">DW41-MIN($C41:$ED41)</f>
        <v>11.658136514914547</v>
      </c>
      <c r="DX44" s="42">
        <f t="shared" si="332"/>
        <v>16.941313494664737</v>
      </c>
      <c r="DY44" s="42">
        <f t="shared" si="332"/>
        <v>19.853739997432292</v>
      </c>
      <c r="DZ44" s="132">
        <f t="shared" si="332"/>
        <v>23.539570365478884</v>
      </c>
      <c r="EA44" s="132">
        <f t="shared" si="332"/>
        <v>33.573519277857308</v>
      </c>
      <c r="EB44" s="132">
        <f t="shared" si="332"/>
        <v>22.540986826059303</v>
      </c>
      <c r="EC44" s="132">
        <f t="shared" si="332"/>
        <v>19.582994649808288</v>
      </c>
      <c r="ED44" s="132">
        <f t="shared" si="332"/>
        <v>9.8811728585922847</v>
      </c>
      <c r="EE44" s="132">
        <f t="shared" ref="EE44:FF44" si="333">EE41-MIN($C41:$ED41)</f>
        <v>5.1777844161791293</v>
      </c>
      <c r="EF44" s="132">
        <f t="shared" si="333"/>
        <v>4.0097288400230688</v>
      </c>
      <c r="EG44" s="132">
        <f t="shared" si="333"/>
        <v>3.3348762307158046</v>
      </c>
      <c r="EH44" s="132">
        <f t="shared" si="333"/>
        <v>6.9616536149789852</v>
      </c>
      <c r="EI44" s="132">
        <f t="shared" si="333"/>
        <v>9.5996425485826045</v>
      </c>
      <c r="EJ44" s="132">
        <f t="shared" si="333"/>
        <v>10.190619413063178</v>
      </c>
      <c r="EK44" s="132">
        <f t="shared" si="333"/>
        <v>15.859103027955932</v>
      </c>
      <c r="EL44" s="132">
        <f t="shared" si="333"/>
        <v>23.668215508594869</v>
      </c>
      <c r="EM44" s="162">
        <f t="shared" si="333"/>
        <v>26.425522105212739</v>
      </c>
      <c r="EN44" s="162">
        <f t="shared" si="333"/>
        <v>21.26634154415369</v>
      </c>
      <c r="EO44" s="162">
        <f t="shared" si="333"/>
        <v>14.76918990057354</v>
      </c>
      <c r="EP44" s="180">
        <f t="shared" si="333"/>
        <v>10.65432512336899</v>
      </c>
      <c r="EQ44" s="180">
        <f t="shared" si="333"/>
        <v>6.747495595170955</v>
      </c>
      <c r="ER44" s="190">
        <f t="shared" si="333"/>
        <v>4.0796317001757547</v>
      </c>
      <c r="ES44" s="190">
        <f t="shared" si="333"/>
        <v>1.6060298159916289</v>
      </c>
      <c r="ET44" s="190">
        <f t="shared" si="333"/>
        <v>4.132261948826077</v>
      </c>
      <c r="EU44" s="190">
        <f t="shared" si="333"/>
        <v>7.0165969469651799</v>
      </c>
      <c r="EV44" s="190">
        <f t="shared" si="333"/>
        <v>12.026004985007583</v>
      </c>
      <c r="EW44" s="202">
        <f t="shared" si="333"/>
        <v>18.378859086239245</v>
      </c>
      <c r="EX44" s="202">
        <f t="shared" si="333"/>
        <v>19.655168828759614</v>
      </c>
      <c r="EY44" s="202">
        <f t="shared" si="333"/>
        <v>18.278813941661433</v>
      </c>
      <c r="EZ44" s="202">
        <f t="shared" si="333"/>
        <v>18.888334912792835</v>
      </c>
      <c r="FA44" s="215">
        <f t="shared" si="333"/>
        <v>14.526698623815257</v>
      </c>
      <c r="FB44" s="215">
        <f t="shared" si="333"/>
        <v>10.027819791184035</v>
      </c>
      <c r="FC44" s="225">
        <f t="shared" si="333"/>
        <v>6.1412433351049582</v>
      </c>
      <c r="FD44" s="225">
        <f t="shared" si="333"/>
        <v>4.8103687829026462</v>
      </c>
      <c r="FE44" s="237">
        <f t="shared" si="333"/>
        <v>3.2014134406615677</v>
      </c>
      <c r="FF44" s="237">
        <f t="shared" si="333"/>
        <v>4.1895633954878768</v>
      </c>
      <c r="FG44" s="237">
        <f t="shared" ref="FG44:FH44" si="334">FG41-MIN($C41:$ED41)</f>
        <v>9.3487062005023773</v>
      </c>
      <c r="FH44" s="237">
        <f t="shared" si="334"/>
        <v>12.086878410163752</v>
      </c>
      <c r="FI44" s="237">
        <f t="shared" ref="FI44:FJ44" si="335">FI41-MIN($C41:$ED41)</f>
        <v>18.568636027140276</v>
      </c>
      <c r="FJ44" s="43">
        <f t="shared" si="335"/>
        <v>17.197044411218791</v>
      </c>
      <c r="FK44" s="43">
        <f t="shared" ref="FK44" si="336">FK41-MIN($C41:$ED41)</f>
        <v>20.958444907654009</v>
      </c>
      <c r="FL44" s="43">
        <f t="shared" ref="FL44:FN44" si="337">FL41-MIN($C41:$ED41)</f>
        <v>16.799091013514161</v>
      </c>
      <c r="FM44" s="43">
        <f t="shared" si="337"/>
        <v>19.482156996795638</v>
      </c>
      <c r="FN44" s="43">
        <f t="shared" si="337"/>
        <v>8.9782841936488182</v>
      </c>
      <c r="FO44" s="43">
        <f t="shared" ref="FO44:FP44" si="338">FO41-MIN($C41:$ED41)</f>
        <v>4.6525844867948312</v>
      </c>
      <c r="FP44" s="43">
        <f t="shared" si="338"/>
        <v>1.5988303862324336</v>
      </c>
      <c r="FQ44" s="237">
        <f t="shared" ref="FQ44:FR44" si="339">FQ41-MIN($C41:$ED41)</f>
        <v>3.359525159802129</v>
      </c>
      <c r="FR44" s="43">
        <f t="shared" si="339"/>
        <v>2.902068350700977</v>
      </c>
      <c r="FS44" s="43">
        <f t="shared" ref="FS44:FT44" si="340">FS41-MIN($C41:$ED41)</f>
        <v>8.153130348578701</v>
      </c>
      <c r="FT44" s="43">
        <f t="shared" si="340"/>
        <v>11.67395756350224</v>
      </c>
      <c r="FU44" s="43">
        <f t="shared" ref="FU44:FV44" si="341">FU41-MIN($C41:$ED41)</f>
        <v>17.95057541015586</v>
      </c>
      <c r="FV44" s="43">
        <f t="shared" si="341"/>
        <v>22.386279106147629</v>
      </c>
      <c r="FW44" s="43">
        <f t="shared" ref="FW44:FX44" si="342">FW41-MIN($C41:$ED41)</f>
        <v>28.19238595370155</v>
      </c>
      <c r="FX44" s="43">
        <f t="shared" si="342"/>
        <v>25.01905121812603</v>
      </c>
      <c r="FY44" s="265">
        <f t="shared" ref="FY44:GA44" si="343">FY41-MIN($C41:$ED41)</f>
        <v>21.390442267391872</v>
      </c>
      <c r="FZ44" s="286">
        <f t="shared" ref="FZ44" si="344">FZ41-MIN($C41:$ED41)</f>
        <v>15.294382224458825</v>
      </c>
      <c r="GA44" s="286">
        <f t="shared" si="343"/>
        <v>13.579596451357229</v>
      </c>
      <c r="GB44" s="286">
        <f t="shared" ref="GB44" si="345">GB41-MIN($C41:$ED41)</f>
        <v>13.315841456161955</v>
      </c>
      <c r="GC44" s="286">
        <f t="shared" ref="GC44:GE44" si="346">GC41-MIN($C41:$ED41)</f>
        <v>11.743168150252279</v>
      </c>
      <c r="GD44" s="286">
        <f t="shared" ref="GD44" si="347">GD41-MIN($C41:$ED41)</f>
        <v>13.599448031458717</v>
      </c>
      <c r="GE44" s="286">
        <f t="shared" si="346"/>
        <v>11.22878655396244</v>
      </c>
      <c r="GF44" s="286">
        <f t="shared" ref="GF44:GI44" si="348">GF41-MIN($C41:$ED41)</f>
        <v>13.186389764448748</v>
      </c>
      <c r="GG44" s="286">
        <f t="shared" si="348"/>
        <v>16.170484871762088</v>
      </c>
      <c r="GH44" s="286">
        <f t="shared" si="348"/>
        <v>14.642202251081038</v>
      </c>
      <c r="GI44" s="286">
        <f t="shared" si="348"/>
        <v>13.450477494499435</v>
      </c>
      <c r="GJ44" s="286">
        <f t="shared" ref="GJ44:GK44" si="349">GJ41-MIN($C41:$ED41)</f>
        <v>12.148049009934992</v>
      </c>
      <c r="GK44" s="286">
        <f t="shared" si="349"/>
        <v>10.596310169716437</v>
      </c>
      <c r="GL44" s="286">
        <f t="shared" ref="GL44" si="350">GL41-MIN($C41:$ED41)</f>
        <v>5.2681953033846902</v>
      </c>
    </row>
    <row r="45" spans="1:194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351">DG41-DG59</f>
        <v>0</v>
      </c>
      <c r="DH45" s="50">
        <f t="shared" si="351"/>
        <v>0</v>
      </c>
      <c r="DI45" s="50">
        <f t="shared" si="351"/>
        <v>0</v>
      </c>
      <c r="DJ45" s="50">
        <f t="shared" si="351"/>
        <v>0</v>
      </c>
      <c r="DK45" s="50">
        <f t="shared" si="351"/>
        <v>0</v>
      </c>
      <c r="DL45" s="50">
        <f t="shared" si="351"/>
        <v>0</v>
      </c>
      <c r="DM45" s="50">
        <f t="shared" si="351"/>
        <v>0</v>
      </c>
      <c r="DN45" s="50">
        <f t="shared" si="351"/>
        <v>0</v>
      </c>
      <c r="DO45" s="50">
        <f t="shared" si="351"/>
        <v>0</v>
      </c>
      <c r="DP45" s="50">
        <f t="shared" si="351"/>
        <v>0</v>
      </c>
      <c r="DQ45" s="50">
        <f t="shared" si="351"/>
        <v>0</v>
      </c>
      <c r="DR45" s="50">
        <f t="shared" si="351"/>
        <v>0</v>
      </c>
      <c r="DS45" s="50">
        <f t="shared" si="351"/>
        <v>0</v>
      </c>
      <c r="DT45" s="50">
        <f t="shared" si="351"/>
        <v>0</v>
      </c>
      <c r="DU45" s="50">
        <f t="shared" si="351"/>
        <v>0</v>
      </c>
      <c r="DV45" s="50">
        <f t="shared" si="351"/>
        <v>0</v>
      </c>
      <c r="DW45" s="50">
        <f t="shared" si="351"/>
        <v>0</v>
      </c>
      <c r="DX45" s="50">
        <f t="shared" si="351"/>
        <v>0</v>
      </c>
      <c r="DY45" s="50">
        <f t="shared" si="351"/>
        <v>0</v>
      </c>
      <c r="DZ45" s="144">
        <f t="shared" si="351"/>
        <v>0</v>
      </c>
      <c r="EA45" s="144">
        <f t="shared" si="351"/>
        <v>0</v>
      </c>
      <c r="EB45" s="144">
        <f t="shared" si="351"/>
        <v>0</v>
      </c>
      <c r="EC45" s="144">
        <f t="shared" si="351"/>
        <v>0</v>
      </c>
      <c r="ED45" s="144">
        <f t="shared" si="351"/>
        <v>0</v>
      </c>
      <c r="EE45" s="144">
        <f t="shared" si="351"/>
        <v>0</v>
      </c>
      <c r="EF45" s="144">
        <f t="shared" si="351"/>
        <v>0</v>
      </c>
      <c r="EG45" s="144">
        <f t="shared" si="351"/>
        <v>0</v>
      </c>
      <c r="EH45" s="144">
        <f t="shared" si="351"/>
        <v>0</v>
      </c>
      <c r="EI45" s="144">
        <f t="shared" si="351"/>
        <v>0</v>
      </c>
      <c r="EJ45" s="144">
        <f t="shared" si="351"/>
        <v>0</v>
      </c>
      <c r="EK45" s="144">
        <f t="shared" si="351"/>
        <v>0</v>
      </c>
      <c r="EL45" s="144">
        <f t="shared" si="351"/>
        <v>0</v>
      </c>
      <c r="EM45" s="163">
        <f t="shared" si="351"/>
        <v>0</v>
      </c>
      <c r="EN45" s="163">
        <f t="shared" si="351"/>
        <v>0</v>
      </c>
      <c r="EO45" s="163">
        <f t="shared" ref="EO45:FF45" si="352">EO41-EO59</f>
        <v>0</v>
      </c>
      <c r="EP45" s="181">
        <f t="shared" si="352"/>
        <v>0</v>
      </c>
      <c r="EQ45" s="181">
        <f t="shared" si="352"/>
        <v>0</v>
      </c>
      <c r="ER45" s="191">
        <f t="shared" si="352"/>
        <v>0</v>
      </c>
      <c r="ES45" s="191">
        <f t="shared" si="352"/>
        <v>0</v>
      </c>
      <c r="ET45" s="191">
        <f t="shared" si="352"/>
        <v>0</v>
      </c>
      <c r="EU45" s="191">
        <f t="shared" si="352"/>
        <v>0</v>
      </c>
      <c r="EV45" s="191">
        <f t="shared" si="352"/>
        <v>0</v>
      </c>
      <c r="EW45" s="203">
        <f t="shared" si="352"/>
        <v>0</v>
      </c>
      <c r="EX45" s="203">
        <f t="shared" si="352"/>
        <v>0</v>
      </c>
      <c r="EY45" s="203">
        <f t="shared" si="352"/>
        <v>0</v>
      </c>
      <c r="EZ45" s="203">
        <f t="shared" si="352"/>
        <v>0</v>
      </c>
      <c r="FA45" s="216">
        <f t="shared" si="352"/>
        <v>0</v>
      </c>
      <c r="FB45" s="216">
        <f t="shared" si="352"/>
        <v>0</v>
      </c>
      <c r="FC45" s="226">
        <f t="shared" si="352"/>
        <v>0</v>
      </c>
      <c r="FD45" s="226">
        <f t="shared" si="352"/>
        <v>0</v>
      </c>
      <c r="FE45" s="238">
        <f t="shared" si="352"/>
        <v>0</v>
      </c>
      <c r="FF45" s="238">
        <f t="shared" si="352"/>
        <v>0</v>
      </c>
      <c r="FG45" s="238">
        <f t="shared" ref="FG45:FH45" si="353">FG41-FG59</f>
        <v>0</v>
      </c>
      <c r="FH45" s="238">
        <f t="shared" si="353"/>
        <v>0</v>
      </c>
      <c r="FI45" s="238">
        <f t="shared" ref="FI45:FJ45" si="354">FI41-FI59</f>
        <v>0</v>
      </c>
      <c r="FJ45" s="273">
        <f t="shared" si="354"/>
        <v>0</v>
      </c>
      <c r="FK45" s="273">
        <f t="shared" ref="FK45" si="355">FK41-FK59</f>
        <v>0</v>
      </c>
      <c r="FL45" s="273">
        <f t="shared" ref="FL45:FP45" si="356">FL41-FL59</f>
        <v>0</v>
      </c>
      <c r="FM45" s="273">
        <f t="shared" si="356"/>
        <v>0</v>
      </c>
      <c r="FN45" s="273">
        <f t="shared" si="356"/>
        <v>0</v>
      </c>
      <c r="FO45" s="273">
        <f t="shared" si="356"/>
        <v>0.62752264937226609</v>
      </c>
      <c r="FP45" s="273">
        <f t="shared" si="356"/>
        <v>0.30479349858427085</v>
      </c>
      <c r="FQ45" s="238">
        <f t="shared" ref="FQ45:FR45" si="357">FQ41-FQ59</f>
        <v>0.47454111963089574</v>
      </c>
      <c r="FR45" s="273">
        <f t="shared" si="357"/>
        <v>0.4273621494067168</v>
      </c>
      <c r="FS45" s="273">
        <f t="shared" ref="FS45:FT45" si="358">FS41-FS59</f>
        <v>0.87433708009287692</v>
      </c>
      <c r="FT45" s="273">
        <f t="shared" si="358"/>
        <v>1.0815648625174443</v>
      </c>
      <c r="FU45" s="273">
        <f t="shared" ref="FU45:FV45" si="359">FU41-FU59</f>
        <v>1.4850974979007603</v>
      </c>
      <c r="FV45" s="273">
        <f t="shared" si="359"/>
        <v>1.8348247521801255</v>
      </c>
      <c r="FW45" s="273">
        <f t="shared" ref="FW45:FX45" si="360">FW41-FW59</f>
        <v>2.445727625067736</v>
      </c>
      <c r="FX45" s="273">
        <f t="shared" si="360"/>
        <v>3.7770336386243883</v>
      </c>
      <c r="FY45" s="266">
        <f t="shared" ref="FY45:GB45" si="361">FY41-FY59</f>
        <v>2.317644681412002</v>
      </c>
      <c r="FZ45" s="289">
        <f t="shared" si="361"/>
        <v>2.4861627336747816</v>
      </c>
      <c r="GA45" s="289">
        <f t="shared" si="361"/>
        <v>2.8304517348195724</v>
      </c>
      <c r="GB45" s="289">
        <f t="shared" si="361"/>
        <v>3.4413317723811279</v>
      </c>
      <c r="GC45" s="289">
        <f t="shared" ref="GC45:GD45" si="362">GC41-GC59</f>
        <v>3.5392417412660322</v>
      </c>
      <c r="GD45" s="289">
        <f t="shared" si="362"/>
        <v>3.959717628020698</v>
      </c>
      <c r="GE45" s="289">
        <f t="shared" ref="GE45:GF45" si="363">GE41-GE59</f>
        <v>3.6568379555591335</v>
      </c>
      <c r="GF45" s="289">
        <f t="shared" si="363"/>
        <v>3.5732258069355911</v>
      </c>
      <c r="GG45" s="289">
        <f t="shared" ref="GG45:GI45" si="364">GG41-GG59</f>
        <v>3.5935762037232539</v>
      </c>
      <c r="GH45" s="289">
        <f t="shared" si="364"/>
        <v>3.0917884451524369</v>
      </c>
      <c r="GI45" s="289">
        <f t="shared" si="364"/>
        <v>2.880701129990543</v>
      </c>
      <c r="GJ45" s="289">
        <f t="shared" ref="GJ45:GL45" si="365">GJ41-GJ59</f>
        <v>2.7836544177587363</v>
      </c>
      <c r="GK45" s="289">
        <f t="shared" si="365"/>
        <v>2.9039282965474857</v>
      </c>
      <c r="GL45" s="289">
        <f t="shared" si="365"/>
        <v>8.092554079538548</v>
      </c>
    </row>
    <row r="46" spans="1:194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252"/>
      <c r="GB46" s="276"/>
      <c r="GC46" s="276"/>
      <c r="GD46" s="276"/>
      <c r="GE46" s="276"/>
      <c r="GF46" s="276"/>
      <c r="GG46" s="276"/>
      <c r="GH46" s="276"/>
    </row>
    <row r="47" spans="1:194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46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267"/>
      <c r="FZ47" s="290"/>
      <c r="GA47" s="290"/>
      <c r="GB47" s="290"/>
      <c r="GC47" s="290"/>
      <c r="GD47" s="290"/>
      <c r="GE47" s="290"/>
      <c r="GF47" s="290"/>
      <c r="GG47" s="290"/>
      <c r="GH47" s="290"/>
    </row>
    <row r="48" spans="1:194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268">
        <v>30</v>
      </c>
      <c r="FZ48" s="291">
        <v>31</v>
      </c>
      <c r="GA48" s="291">
        <v>31</v>
      </c>
      <c r="GB48" s="291">
        <v>29</v>
      </c>
      <c r="GC48" s="291">
        <v>31</v>
      </c>
      <c r="GD48" s="291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21"/>
      <c r="FK49" s="21"/>
      <c r="FL49" s="21"/>
      <c r="FM49" s="21"/>
      <c r="FN49" s="21"/>
      <c r="FO49" s="21"/>
      <c r="FP49" s="21"/>
      <c r="FQ49" s="153"/>
      <c r="FR49" s="21"/>
      <c r="FS49" s="21"/>
      <c r="FT49" s="21"/>
      <c r="FU49" s="21"/>
      <c r="FV49" s="21"/>
      <c r="FW49" s="21"/>
      <c r="FX49" s="21"/>
      <c r="FY49" s="298"/>
      <c r="FZ49" s="292"/>
      <c r="GA49" s="280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270">
        <v>43753</v>
      </c>
      <c r="FY50" s="293">
        <v>43784</v>
      </c>
      <c r="FZ50" s="293">
        <v>43814</v>
      </c>
      <c r="GA50" s="293">
        <v>43845</v>
      </c>
      <c r="GB50" s="293">
        <v>43876</v>
      </c>
      <c r="GC50" s="293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</row>
    <row r="51" spans="1:193" x14ac:dyDescent="0.2">
      <c r="A51" s="12" t="s">
        <v>5</v>
      </c>
      <c r="B51" s="12"/>
      <c r="C51" s="8">
        <f>C52+C53</f>
        <v>119909.59060005189</v>
      </c>
      <c r="D51" s="8">
        <f t="shared" ref="D51:BO51" si="366">D52+D53</f>
        <v>108183.78414843898</v>
      </c>
      <c r="E51" s="8">
        <f t="shared" si="366"/>
        <v>100522.49382585834</v>
      </c>
      <c r="F51" s="8">
        <f t="shared" si="366"/>
        <v>98150.450815105665</v>
      </c>
      <c r="G51" s="8">
        <f t="shared" si="366"/>
        <v>88619.268019406722</v>
      </c>
      <c r="H51" s="8">
        <f t="shared" si="366"/>
        <v>86583.784148438994</v>
      </c>
      <c r="I51" s="8">
        <f t="shared" si="366"/>
        <v>81264.429309729312</v>
      </c>
      <c r="J51" s="8">
        <f t="shared" si="366"/>
        <v>81103.138987148661</v>
      </c>
      <c r="K51" s="8">
        <f t="shared" si="366"/>
        <v>88650.450815105665</v>
      </c>
      <c r="L51" s="8">
        <f t="shared" si="366"/>
        <v>95103.138987148675</v>
      </c>
      <c r="M51" s="8">
        <f t="shared" si="366"/>
        <v>104617.11748177232</v>
      </c>
      <c r="N51" s="8">
        <f t="shared" si="366"/>
        <v>120393.46156779384</v>
      </c>
      <c r="O51" s="8">
        <f t="shared" si="366"/>
        <v>107850.95728046037</v>
      </c>
      <c r="P51" s="8">
        <f t="shared" si="366"/>
        <v>103231.1416122576</v>
      </c>
      <c r="Q51" s="8">
        <f t="shared" si="366"/>
        <v>103721.92502239585</v>
      </c>
      <c r="R51" s="8">
        <f t="shared" si="366"/>
        <v>91335.903517019513</v>
      </c>
      <c r="S51" s="8">
        <f t="shared" si="366"/>
        <v>83334.828248202291</v>
      </c>
      <c r="T51" s="8">
        <f t="shared" si="366"/>
        <v>73369.236850352841</v>
      </c>
      <c r="U51" s="8">
        <f t="shared" si="366"/>
        <v>66786.441151428124</v>
      </c>
      <c r="V51" s="8">
        <f t="shared" si="366"/>
        <v>90044.505667557154</v>
      </c>
      <c r="W51" s="8">
        <f t="shared" si="366"/>
        <v>74502.570183686184</v>
      </c>
      <c r="X51" s="8">
        <f t="shared" si="366"/>
        <v>84915.473409492624</v>
      </c>
      <c r="Y51" s="8">
        <f t="shared" si="366"/>
        <v>91702.570183686199</v>
      </c>
      <c r="Z51" s="8">
        <f t="shared" si="366"/>
        <v>112205.79599013781</v>
      </c>
      <c r="AA51" s="8">
        <f t="shared" si="366"/>
        <v>122543.92576991029</v>
      </c>
      <c r="AB51" s="8">
        <f t="shared" si="366"/>
        <v>98143.004110924128</v>
      </c>
      <c r="AC51" s="8">
        <f t="shared" si="366"/>
        <v>93737.474157007091</v>
      </c>
      <c r="AD51" s="8">
        <f t="shared" si="366"/>
        <v>83985.861253781288</v>
      </c>
      <c r="AE51" s="8">
        <f t="shared" si="366"/>
        <v>85995.538673136121</v>
      </c>
      <c r="AF51" s="8">
        <f t="shared" si="366"/>
        <v>80519.194587114602</v>
      </c>
      <c r="AG51" s="8">
        <f t="shared" si="366"/>
        <v>80124.570931200651</v>
      </c>
      <c r="AH51" s="8">
        <f t="shared" si="366"/>
        <v>79221.345124749016</v>
      </c>
      <c r="AI51" s="8">
        <f t="shared" si="366"/>
        <v>80452.52792044793</v>
      </c>
      <c r="AJ51" s="8">
        <f t="shared" si="366"/>
        <v>93898.764479587728</v>
      </c>
      <c r="AK51" s="8">
        <f t="shared" si="366"/>
        <v>94885.861253781273</v>
      </c>
      <c r="AL51" s="8">
        <f t="shared" si="366"/>
        <v>109318.11931829739</v>
      </c>
      <c r="AM51" s="8">
        <f t="shared" si="366"/>
        <v>120887.8509968463</v>
      </c>
      <c r="AN51" s="8">
        <f t="shared" si="366"/>
        <v>103685.40383333131</v>
      </c>
      <c r="AO51" s="8">
        <f t="shared" si="366"/>
        <v>90371.721964588243</v>
      </c>
      <c r="AP51" s="8">
        <f t="shared" si="366"/>
        <v>78223.334867814032</v>
      </c>
      <c r="AQ51" s="8">
        <f t="shared" si="366"/>
        <v>82145.915512975305</v>
      </c>
      <c r="AR51" s="8">
        <f t="shared" si="366"/>
        <v>80023.334867814032</v>
      </c>
      <c r="AS51" s="8">
        <f t="shared" si="366"/>
        <v>71113.657448459198</v>
      </c>
      <c r="AT51" s="8">
        <f t="shared" si="366"/>
        <v>72662.044545233395</v>
      </c>
      <c r="AU51" s="8">
        <f t="shared" si="366"/>
        <v>83656.668201147375</v>
      </c>
      <c r="AV51" s="8">
        <f t="shared" si="366"/>
        <v>78952.367125878547</v>
      </c>
      <c r="AW51" s="8">
        <f t="shared" si="366"/>
        <v>89623.334867814061</v>
      </c>
      <c r="AX51" s="8">
        <f t="shared" si="366"/>
        <v>96145.915512975349</v>
      </c>
      <c r="AY51" s="8">
        <f t="shared" si="366"/>
        <v>104504.24135304541</v>
      </c>
      <c r="AZ51" s="8">
        <f t="shared" si="366"/>
        <v>92660.923380695196</v>
      </c>
      <c r="BA51" s="8">
        <f t="shared" si="366"/>
        <v>92149.402643367997</v>
      </c>
      <c r="BB51" s="8">
        <f t="shared" si="366"/>
        <v>75741.875761647592</v>
      </c>
      <c r="BC51" s="8">
        <f t="shared" si="366"/>
        <v>67665.531675626087</v>
      </c>
      <c r="BD51" s="8">
        <f t="shared" si="366"/>
        <v>69208.542428314249</v>
      </c>
      <c r="BE51" s="8">
        <f t="shared" si="366"/>
        <v>58407.467159497035</v>
      </c>
      <c r="BF51" s="8">
        <f t="shared" si="366"/>
        <v>64149.402643368005</v>
      </c>
      <c r="BG51" s="8">
        <f t="shared" si="366"/>
        <v>71875.209094980921</v>
      </c>
      <c r="BH51" s="8">
        <f t="shared" si="366"/>
        <v>80504.241353045421</v>
      </c>
      <c r="BI51" s="8">
        <f t="shared" si="366"/>
        <v>81808.542428314235</v>
      </c>
      <c r="BJ51" s="8">
        <f t="shared" si="366"/>
        <v>102697.78974014219</v>
      </c>
      <c r="BK51" s="8">
        <f t="shared" si="366"/>
        <v>93830.526445887474</v>
      </c>
      <c r="BL51" s="8">
        <f t="shared" si="366"/>
        <v>90613.936584136318</v>
      </c>
      <c r="BM51" s="8">
        <f t="shared" si="366"/>
        <v>92024.074832984261</v>
      </c>
      <c r="BN51" s="8">
        <f t="shared" si="366"/>
        <v>84918.698488898241</v>
      </c>
      <c r="BO51" s="8">
        <f t="shared" si="366"/>
        <v>70991.81676846811</v>
      </c>
      <c r="BP51" s="8">
        <f t="shared" ref="BP51:EA51" si="367">BP52+BP53</f>
        <v>69385.365155564898</v>
      </c>
      <c r="BQ51" s="8">
        <f t="shared" si="367"/>
        <v>64088.590962016511</v>
      </c>
      <c r="BR51" s="8">
        <f t="shared" si="367"/>
        <v>64572.461929758458</v>
      </c>
      <c r="BS51" s="8">
        <f t="shared" si="367"/>
        <v>71318.698488898241</v>
      </c>
      <c r="BT51" s="8">
        <f t="shared" si="367"/>
        <v>75346.655478145563</v>
      </c>
      <c r="BU51" s="8">
        <f t="shared" si="367"/>
        <v>84018.698488898226</v>
      </c>
      <c r="BV51" s="8">
        <f t="shared" si="367"/>
        <v>106669.23612330684</v>
      </c>
      <c r="BW51" s="8">
        <f t="shared" si="367"/>
        <v>103038.44435326054</v>
      </c>
      <c r="BX51" s="8">
        <f t="shared" si="367"/>
        <v>106304.5733855186</v>
      </c>
      <c r="BY51" s="8">
        <f t="shared" si="367"/>
        <v>100199.73467584117</v>
      </c>
      <c r="BZ51" s="8">
        <f t="shared" si="367"/>
        <v>79687.906718851897</v>
      </c>
      <c r="CA51" s="8">
        <f t="shared" si="367"/>
        <v>82231.992740357295</v>
      </c>
      <c r="CB51" s="8">
        <f t="shared" si="367"/>
        <v>75221.24005218524</v>
      </c>
      <c r="CC51" s="8">
        <f t="shared" si="367"/>
        <v>77006.186288744386</v>
      </c>
      <c r="CD51" s="8">
        <f t="shared" si="367"/>
        <v>76425.541127454097</v>
      </c>
      <c r="CE51" s="8">
        <f t="shared" si="367"/>
        <v>78254.573385518568</v>
      </c>
      <c r="CF51" s="8">
        <f t="shared" si="367"/>
        <v>81457.799191970218</v>
      </c>
      <c r="CG51" s="8">
        <f t="shared" si="367"/>
        <v>93354.573385518597</v>
      </c>
      <c r="CH51" s="8">
        <f t="shared" si="367"/>
        <v>107264.25080487343</v>
      </c>
      <c r="CI51" s="8">
        <f t="shared" si="367"/>
        <v>97855.128982239141</v>
      </c>
      <c r="CJ51" s="8">
        <f t="shared" si="367"/>
        <v>77788.308705741452</v>
      </c>
      <c r="CK51" s="8">
        <f t="shared" si="367"/>
        <v>78919.645111271413</v>
      </c>
      <c r="CL51" s="8">
        <f t="shared" si="367"/>
        <v>65078.784896217636</v>
      </c>
      <c r="CM51" s="8">
        <f t="shared" si="367"/>
        <v>67919.645111271398</v>
      </c>
      <c r="CN51" s="8">
        <f t="shared" si="367"/>
        <v>68312.118229550979</v>
      </c>
      <c r="CO51" s="8">
        <f t="shared" si="367"/>
        <v>59887.38704675527</v>
      </c>
      <c r="CP51" s="8">
        <f t="shared" si="367"/>
        <v>76274.483820948837</v>
      </c>
      <c r="CQ51" s="8">
        <f t="shared" si="367"/>
        <v>65878.784896217636</v>
      </c>
      <c r="CR51" s="8">
        <f t="shared" si="367"/>
        <v>85984.161240303656</v>
      </c>
      <c r="CS51" s="8">
        <f t="shared" si="367"/>
        <v>89478.784896217636</v>
      </c>
      <c r="CT51" s="8">
        <f t="shared" si="367"/>
        <v>94500.290272561731</v>
      </c>
      <c r="CU51" s="8">
        <f t="shared" si="367"/>
        <v>111211.54262863658</v>
      </c>
      <c r="CV51" s="8">
        <f t="shared" si="367"/>
        <v>76090.574886701099</v>
      </c>
      <c r="CW51" s="8">
        <f t="shared" si="367"/>
        <v>72663.155531862387</v>
      </c>
      <c r="CX51" s="8">
        <f t="shared" si="367"/>
        <v>67440.574886701084</v>
      </c>
      <c r="CY51" s="8">
        <f t="shared" si="367"/>
        <v>64695.413596378523</v>
      </c>
      <c r="CZ51" s="8">
        <f t="shared" si="367"/>
        <v>63373.908220034427</v>
      </c>
      <c r="DA51" s="8">
        <f t="shared" si="367"/>
        <v>68953.478112507553</v>
      </c>
      <c r="DB51" s="8">
        <f t="shared" si="367"/>
        <v>73953.478112507553</v>
      </c>
      <c r="DC51" s="8">
        <f t="shared" si="367"/>
        <v>66173.908220034427</v>
      </c>
      <c r="DD51" s="8">
        <f t="shared" si="367"/>
        <v>78630.897467346265</v>
      </c>
      <c r="DE51" s="8">
        <f t="shared" si="367"/>
        <v>75140.574886701099</v>
      </c>
      <c r="DF51" s="8">
        <f t="shared" si="367"/>
        <v>101114.76843508819</v>
      </c>
      <c r="DG51" s="8">
        <f t="shared" si="367"/>
        <v>99415.203083901477</v>
      </c>
      <c r="DH51" s="8">
        <f t="shared" si="367"/>
        <v>86874.471159195891</v>
      </c>
      <c r="DI51" s="8">
        <f t="shared" si="367"/>
        <v>87442.817868008104</v>
      </c>
      <c r="DJ51" s="8">
        <f t="shared" si="367"/>
        <v>77710.171069965567</v>
      </c>
      <c r="DK51" s="8">
        <f t="shared" si="367"/>
        <v>74172.620614046129</v>
      </c>
      <c r="DL51" s="8">
        <f t="shared" si="367"/>
        <v>73354.4668683044</v>
      </c>
      <c r="DM51" s="8">
        <f t="shared" si="367"/>
        <v>70642.11874241737</v>
      </c>
      <c r="DN51" s="8">
        <f t="shared" si="367"/>
        <v>75142.957120573905</v>
      </c>
      <c r="DO51" s="8">
        <f t="shared" si="367"/>
        <v>75536.311318740874</v>
      </c>
      <c r="DP51" s="8">
        <f t="shared" si="367"/>
        <v>82927.287265507635</v>
      </c>
      <c r="DQ51" s="8">
        <f t="shared" si="367"/>
        <v>85886.699142480764</v>
      </c>
      <c r="DR51" s="8">
        <f t="shared" si="367"/>
        <v>97261.226100047716</v>
      </c>
      <c r="DS51" s="8">
        <f t="shared" si="367"/>
        <v>102755.05496477375</v>
      </c>
      <c r="DT51" s="8">
        <f t="shared" si="367"/>
        <v>88374.680010350421</v>
      </c>
      <c r="DU51" s="8">
        <f t="shared" si="367"/>
        <v>86936.763130028543</v>
      </c>
      <c r="DV51" s="8">
        <f t="shared" si="367"/>
        <v>83099.094514327706</v>
      </c>
      <c r="DW51" s="8">
        <f t="shared" si="367"/>
        <v>84308.675781376631</v>
      </c>
      <c r="DX51" s="8">
        <f t="shared" si="367"/>
        <v>79936.567719614643</v>
      </c>
      <c r="DY51" s="8">
        <f t="shared" si="367"/>
        <v>79900.877850946214</v>
      </c>
      <c r="DZ51" s="8">
        <f t="shared" si="367"/>
        <v>82992.181789201059</v>
      </c>
      <c r="EA51" s="8">
        <f t="shared" si="367"/>
        <v>76955.035561237077</v>
      </c>
      <c r="EB51" s="8">
        <f t="shared" ref="EB51:GF51" si="368">EB52+EB53</f>
        <v>100570.28356741261</v>
      </c>
      <c r="EC51" s="8">
        <f t="shared" si="368"/>
        <v>99431.644498387803</v>
      </c>
      <c r="ED51" s="8">
        <f t="shared" si="368"/>
        <v>116012.46153045769</v>
      </c>
      <c r="EE51" s="8">
        <f t="shared" si="368"/>
        <v>116593.7646421931</v>
      </c>
      <c r="EF51" s="8">
        <f t="shared" si="368"/>
        <v>107256.45340936519</v>
      </c>
      <c r="EG51" s="8">
        <f t="shared" si="368"/>
        <v>108130.31151712532</v>
      </c>
      <c r="EH51" s="8">
        <f t="shared" si="368"/>
        <v>85632.427847661034</v>
      </c>
      <c r="EI51" s="8">
        <f t="shared" si="368"/>
        <v>82179.643523312116</v>
      </c>
      <c r="EJ51" s="8">
        <f t="shared" si="368"/>
        <v>88436.567719614643</v>
      </c>
      <c r="EK51" s="8">
        <f t="shared" si="368"/>
        <v>81997.652044494607</v>
      </c>
      <c r="EL51" s="8">
        <f t="shared" si="368"/>
        <v>80701.859208555892</v>
      </c>
      <c r="EM51" s="8">
        <f t="shared" si="368"/>
        <v>82188.368894570405</v>
      </c>
      <c r="EN51" s="8">
        <f t="shared" si="368"/>
        <v>96634.799696444868</v>
      </c>
      <c r="EO51" s="8">
        <f t="shared" si="368"/>
        <v>121464.97783172113</v>
      </c>
      <c r="EP51" s="8">
        <f t="shared" si="368"/>
        <v>116851.17120787704</v>
      </c>
      <c r="EQ51" s="8">
        <f t="shared" si="368"/>
        <v>105413.22097656896</v>
      </c>
      <c r="ER51" s="8">
        <f t="shared" si="368"/>
        <v>107963.54845800652</v>
      </c>
      <c r="ES51" s="8">
        <f t="shared" si="368"/>
        <v>109245.49617567865</v>
      </c>
      <c r="ET51" s="8">
        <f t="shared" si="368"/>
        <v>94729.902067774558</v>
      </c>
      <c r="EU51" s="8">
        <f t="shared" si="368"/>
        <v>95722.410150366806</v>
      </c>
      <c r="EV51" s="8">
        <f t="shared" si="368"/>
        <v>85923.821161684769</v>
      </c>
      <c r="EW51" s="8">
        <f t="shared" si="368"/>
        <v>80365.160187420624</v>
      </c>
      <c r="EX51" s="8">
        <f t="shared" si="368"/>
        <v>89770.569714237005</v>
      </c>
      <c r="EY51" s="8">
        <f t="shared" si="368"/>
        <v>103775.86485615041</v>
      </c>
      <c r="EZ51" s="8">
        <f t="shared" si="368"/>
        <v>100217.87398528718</v>
      </c>
      <c r="FA51" s="8">
        <f t="shared" si="368"/>
        <v>115324.3836311418</v>
      </c>
      <c r="FB51" s="8">
        <f t="shared" si="368"/>
        <v>115700.22873624036</v>
      </c>
      <c r="FC51" s="8">
        <f t="shared" si="368"/>
        <v>113656.61640508907</v>
      </c>
      <c r="FD51" s="8">
        <f t="shared" si="368"/>
        <v>91424.349408776878</v>
      </c>
      <c r="FE51" s="8">
        <f t="shared" si="368"/>
        <v>99738.254015453625</v>
      </c>
      <c r="FF51" s="8">
        <f t="shared" si="368"/>
        <v>92957.974731474358</v>
      </c>
      <c r="FG51" s="8">
        <f t="shared" si="368"/>
        <v>86584.603139900311</v>
      </c>
      <c r="FH51" s="8">
        <f t="shared" si="368"/>
        <v>91809.95398934299</v>
      </c>
      <c r="FI51" s="8">
        <f t="shared" si="368"/>
        <v>82082.944260314966</v>
      </c>
      <c r="FJ51" s="8">
        <f t="shared" si="368"/>
        <v>94898.443541575354</v>
      </c>
      <c r="FK51" s="8">
        <f t="shared" si="368"/>
        <v>95236.8791381013</v>
      </c>
      <c r="FL51" s="8">
        <f t="shared" si="368"/>
        <v>111040.6184109009</v>
      </c>
      <c r="FM51" s="8">
        <f t="shared" si="368"/>
        <v>96160.24402166756</v>
      </c>
      <c r="FN51" s="8">
        <f t="shared" si="368"/>
        <v>120057.85514527772</v>
      </c>
      <c r="FO51" s="8">
        <f t="shared" si="368"/>
        <v>99132.472410021932</v>
      </c>
      <c r="FP51" s="8">
        <f t="shared" si="368"/>
        <v>108294.59731614565</v>
      </c>
      <c r="FQ51" s="150">
        <f t="shared" si="368"/>
        <v>93005.450378925874</v>
      </c>
      <c r="FR51" s="8">
        <f t="shared" si="368"/>
        <v>87562.617551341973</v>
      </c>
      <c r="FS51" s="8">
        <f t="shared" si="368"/>
        <v>78985.25098643708</v>
      </c>
      <c r="FT51" s="8">
        <f t="shared" si="368"/>
        <v>84372.137467766384</v>
      </c>
      <c r="FU51" s="8">
        <f t="shared" si="368"/>
        <v>86055.679310000327</v>
      </c>
      <c r="FV51" s="8">
        <f t="shared" si="368"/>
        <v>91119.824929441573</v>
      </c>
      <c r="FW51" s="8">
        <f t="shared" si="368"/>
        <v>89076.282817160609</v>
      </c>
      <c r="FX51" s="269">
        <f t="shared" si="368"/>
        <v>107490.67060114031</v>
      </c>
      <c r="FY51" s="294">
        <f t="shared" si="368"/>
        <v>110506.3779700075</v>
      </c>
      <c r="FZ51" s="294">
        <f t="shared" si="368"/>
        <v>121799.61385982647</v>
      </c>
      <c r="GA51" s="294">
        <f t="shared" si="368"/>
        <v>122170.32828708278</v>
      </c>
      <c r="GB51" s="294">
        <f t="shared" si="368"/>
        <v>107603.80211062616</v>
      </c>
      <c r="GC51" s="294">
        <f t="shared" si="368"/>
        <v>103660.02066714222</v>
      </c>
      <c r="GD51" s="294">
        <f t="shared" si="368"/>
        <v>92776.05119042295</v>
      </c>
      <c r="GE51" s="294">
        <f t="shared" si="368"/>
        <v>89081.519895176127</v>
      </c>
      <c r="GF51" s="294">
        <f t="shared" si="368"/>
        <v>89296.581066875413</v>
      </c>
      <c r="GG51" s="294">
        <f t="shared" ref="GG51:GH51" si="369">GG52+GG53</f>
        <v>86574.241493804249</v>
      </c>
      <c r="GH51" s="294">
        <f t="shared" si="369"/>
        <v>92910.76992834761</v>
      </c>
      <c r="GI51" s="294">
        <f t="shared" ref="GI51:GJ51" si="370">GI52+GI53</f>
        <v>96664.271158548552</v>
      </c>
      <c r="GJ51" s="294">
        <f t="shared" si="370"/>
        <v>107981.95291652615</v>
      </c>
      <c r="GK51" s="294">
        <f t="shared" ref="GK51" si="371">GK52+GK53</f>
        <v>109996.37540969998</v>
      </c>
    </row>
    <row r="52" spans="1:193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115961.90211727189</v>
      </c>
      <c r="FP52" s="2">
        <v>99973.567642308306</v>
      </c>
      <c r="FQ52" s="315">
        <v>96463.08102039501</v>
      </c>
      <c r="FR52" s="2">
        <v>80242.773636357582</v>
      </c>
      <c r="FS52" s="2">
        <v>70899.495699548104</v>
      </c>
      <c r="FT52" s="2">
        <v>87548.998122368197</v>
      </c>
      <c r="FU52" s="2">
        <v>83731.804756943646</v>
      </c>
      <c r="FV52" s="2">
        <v>89380.659518285174</v>
      </c>
      <c r="FW52" s="2">
        <v>85384.929242403843</v>
      </c>
      <c r="FX52" s="299">
        <v>108842.63619497375</v>
      </c>
      <c r="FY52" s="295">
        <v>104935.19477045641</v>
      </c>
      <c r="FZ52" s="295">
        <v>105163.05125093122</v>
      </c>
      <c r="GA52" s="295">
        <v>114242.50187293554</v>
      </c>
      <c r="GB52" s="295">
        <v>97540.600423857075</v>
      </c>
      <c r="GC52" s="295">
        <v>96458.270390467325</v>
      </c>
      <c r="GD52" s="295">
        <v>93215.274708857978</v>
      </c>
      <c r="GE52" s="295">
        <v>81654.096877600881</v>
      </c>
      <c r="GF52" s="295">
        <v>95446.894228042816</v>
      </c>
      <c r="GG52" s="295">
        <v>93758.912137875261</v>
      </c>
      <c r="GH52" s="295">
        <v>92982.322867766285</v>
      </c>
      <c r="GI52" s="295">
        <v>95303.041926051388</v>
      </c>
      <c r="GJ52" s="295">
        <v>108673.27811520048</v>
      </c>
      <c r="GK52" s="295">
        <v>104684.30741700636</v>
      </c>
    </row>
    <row r="53" spans="1:193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-16829.429707249961</v>
      </c>
      <c r="FP53" s="2">
        <v>8321.0296738373436</v>
      </c>
      <c r="FQ53" s="315">
        <v>-3457.6306414691353</v>
      </c>
      <c r="FR53" s="2">
        <v>7319.8439149843907</v>
      </c>
      <c r="FS53" s="2">
        <v>8085.7552868889761</v>
      </c>
      <c r="FT53" s="2">
        <v>-3176.8606546018127</v>
      </c>
      <c r="FU53" s="2">
        <v>2323.8745530566812</v>
      </c>
      <c r="FV53" s="2">
        <v>1739.1654111563985</v>
      </c>
      <c r="FW53" s="2">
        <v>3691.3535747567657</v>
      </c>
      <c r="FX53" s="299">
        <v>-1351.9655938334326</v>
      </c>
      <c r="FY53" s="295">
        <v>5571.1831995510875</v>
      </c>
      <c r="FZ53" s="295">
        <v>16636.562608895241</v>
      </c>
      <c r="GA53" s="295">
        <v>7927.8264141472464</v>
      </c>
      <c r="GB53" s="295">
        <v>10063.201686769084</v>
      </c>
      <c r="GC53" s="295">
        <v>7201.7502766748948</v>
      </c>
      <c r="GD53" s="295">
        <v>-439.22351843502838</v>
      </c>
      <c r="GE53" s="295">
        <v>7427.4230175752455</v>
      </c>
      <c r="GF53" s="295">
        <v>-6150.3131611674035</v>
      </c>
      <c r="GG53" s="295">
        <v>-7184.6706440710113</v>
      </c>
      <c r="GH53" s="295">
        <v>-71.552939418674214</v>
      </c>
      <c r="GI53" s="295">
        <v>1361.229232497164</v>
      </c>
      <c r="GJ53" s="295">
        <v>-691.32519867432711</v>
      </c>
      <c r="GK53" s="295">
        <v>5312.0679926936136</v>
      </c>
    </row>
    <row r="54" spans="1:193" x14ac:dyDescent="0.2">
      <c r="A54" s="12" t="s">
        <v>6</v>
      </c>
      <c r="B54" s="12"/>
      <c r="C54" s="8">
        <f>C55+C56</f>
        <v>119909.59060005189</v>
      </c>
      <c r="D54" s="8">
        <f t="shared" ref="D54:BO54" si="372">D55+D56</f>
        <v>108183.78414843898</v>
      </c>
      <c r="E54" s="8">
        <f t="shared" si="372"/>
        <v>100522.49382585834</v>
      </c>
      <c r="F54" s="8">
        <f t="shared" si="372"/>
        <v>98150.450815105665</v>
      </c>
      <c r="G54" s="8">
        <f t="shared" si="372"/>
        <v>88619.268019406722</v>
      </c>
      <c r="H54" s="8">
        <f t="shared" si="372"/>
        <v>86583.784148438994</v>
      </c>
      <c r="I54" s="8">
        <f t="shared" si="372"/>
        <v>81264.429309729312</v>
      </c>
      <c r="J54" s="8">
        <f t="shared" si="372"/>
        <v>81103.138987148661</v>
      </c>
      <c r="K54" s="8">
        <f t="shared" si="372"/>
        <v>88650.450815105665</v>
      </c>
      <c r="L54" s="8">
        <f t="shared" si="372"/>
        <v>95103.138987148675</v>
      </c>
      <c r="M54" s="8">
        <f t="shared" si="372"/>
        <v>104617.11748177232</v>
      </c>
      <c r="N54" s="8">
        <f t="shared" si="372"/>
        <v>120393.46156779384</v>
      </c>
      <c r="O54" s="8">
        <f t="shared" si="372"/>
        <v>107850.95728046037</v>
      </c>
      <c r="P54" s="8">
        <f t="shared" si="372"/>
        <v>103231.1416122576</v>
      </c>
      <c r="Q54" s="8">
        <f t="shared" si="372"/>
        <v>103721.92502239585</v>
      </c>
      <c r="R54" s="8">
        <f t="shared" si="372"/>
        <v>91335.903517019513</v>
      </c>
      <c r="S54" s="8">
        <f t="shared" si="372"/>
        <v>83334.828248202291</v>
      </c>
      <c r="T54" s="8">
        <f t="shared" si="372"/>
        <v>73369.236850352841</v>
      </c>
      <c r="U54" s="8">
        <f t="shared" si="372"/>
        <v>66786.441151428124</v>
      </c>
      <c r="V54" s="8">
        <f t="shared" si="372"/>
        <v>90044.505667557154</v>
      </c>
      <c r="W54" s="8">
        <f t="shared" si="372"/>
        <v>74502.570183686184</v>
      </c>
      <c r="X54" s="8">
        <f t="shared" si="372"/>
        <v>84915.473409492624</v>
      </c>
      <c r="Y54" s="8">
        <f t="shared" si="372"/>
        <v>91702.570183686199</v>
      </c>
      <c r="Z54" s="8">
        <f t="shared" si="372"/>
        <v>112205.79599013781</v>
      </c>
      <c r="AA54" s="8">
        <f t="shared" si="372"/>
        <v>122543.92576991029</v>
      </c>
      <c r="AB54" s="8">
        <f t="shared" si="372"/>
        <v>98143.004110924128</v>
      </c>
      <c r="AC54" s="8">
        <f t="shared" si="372"/>
        <v>93737.474157007091</v>
      </c>
      <c r="AD54" s="8">
        <f t="shared" si="372"/>
        <v>83985.861253781288</v>
      </c>
      <c r="AE54" s="8">
        <f t="shared" si="372"/>
        <v>85995.538673136121</v>
      </c>
      <c r="AF54" s="8">
        <f t="shared" si="372"/>
        <v>80519.194587114602</v>
      </c>
      <c r="AG54" s="8">
        <f t="shared" si="372"/>
        <v>80124.570931200651</v>
      </c>
      <c r="AH54" s="8">
        <f t="shared" si="372"/>
        <v>79221.345124749016</v>
      </c>
      <c r="AI54" s="8">
        <f t="shared" si="372"/>
        <v>80452.52792044793</v>
      </c>
      <c r="AJ54" s="8">
        <f t="shared" si="372"/>
        <v>93898.764479587728</v>
      </c>
      <c r="AK54" s="8">
        <f t="shared" si="372"/>
        <v>94885.861253781273</v>
      </c>
      <c r="AL54" s="8">
        <f t="shared" si="372"/>
        <v>109318.11931829739</v>
      </c>
      <c r="AM54" s="8">
        <f t="shared" si="372"/>
        <v>120887.8509968463</v>
      </c>
      <c r="AN54" s="8">
        <f t="shared" si="372"/>
        <v>103685.40383333131</v>
      </c>
      <c r="AO54" s="8">
        <f t="shared" si="372"/>
        <v>90371.721964588243</v>
      </c>
      <c r="AP54" s="8">
        <f t="shared" si="372"/>
        <v>78223.334867814032</v>
      </c>
      <c r="AQ54" s="8">
        <f t="shared" si="372"/>
        <v>82145.915512975305</v>
      </c>
      <c r="AR54" s="8">
        <f t="shared" si="372"/>
        <v>80023.334867814032</v>
      </c>
      <c r="AS54" s="8">
        <f t="shared" si="372"/>
        <v>71113.657448459198</v>
      </c>
      <c r="AT54" s="8">
        <f t="shared" si="372"/>
        <v>72662.044545233395</v>
      </c>
      <c r="AU54" s="8">
        <f t="shared" si="372"/>
        <v>83656.668201147375</v>
      </c>
      <c r="AV54" s="8">
        <f t="shared" si="372"/>
        <v>78952.367125878547</v>
      </c>
      <c r="AW54" s="8">
        <f t="shared" si="372"/>
        <v>89623.334867814061</v>
      </c>
      <c r="AX54" s="8">
        <f t="shared" si="372"/>
        <v>96145.915512975349</v>
      </c>
      <c r="AY54" s="8">
        <f t="shared" si="372"/>
        <v>104504.24135304541</v>
      </c>
      <c r="AZ54" s="8">
        <f t="shared" si="372"/>
        <v>92660.923380695196</v>
      </c>
      <c r="BA54" s="8">
        <f t="shared" si="372"/>
        <v>92149.402643367997</v>
      </c>
      <c r="BB54" s="8">
        <f t="shared" si="372"/>
        <v>75741.875761647592</v>
      </c>
      <c r="BC54" s="8">
        <f t="shared" si="372"/>
        <v>67665.531675626087</v>
      </c>
      <c r="BD54" s="8">
        <f t="shared" si="372"/>
        <v>69208.542428314249</v>
      </c>
      <c r="BE54" s="8">
        <f t="shared" si="372"/>
        <v>58407.467159497035</v>
      </c>
      <c r="BF54" s="8">
        <f t="shared" si="372"/>
        <v>64149.402643368005</v>
      </c>
      <c r="BG54" s="8">
        <f t="shared" si="372"/>
        <v>71875.209094980921</v>
      </c>
      <c r="BH54" s="8">
        <f t="shared" si="372"/>
        <v>80504.241353045421</v>
      </c>
      <c r="BI54" s="8">
        <f t="shared" si="372"/>
        <v>81808.542428314235</v>
      </c>
      <c r="BJ54" s="8">
        <f t="shared" si="372"/>
        <v>102697.78974014219</v>
      </c>
      <c r="BK54" s="8">
        <f t="shared" si="372"/>
        <v>93830.526445887474</v>
      </c>
      <c r="BL54" s="8">
        <f t="shared" si="372"/>
        <v>90613.936584136318</v>
      </c>
      <c r="BM54" s="8">
        <f t="shared" si="372"/>
        <v>92024.074832984261</v>
      </c>
      <c r="BN54" s="8">
        <f t="shared" si="372"/>
        <v>84918.698488898241</v>
      </c>
      <c r="BO54" s="8">
        <f t="shared" si="372"/>
        <v>70991.81676846811</v>
      </c>
      <c r="BP54" s="8">
        <f t="shared" ref="BP54:EA54" si="373">BP55+BP56</f>
        <v>69385.365155564898</v>
      </c>
      <c r="BQ54" s="8">
        <f t="shared" si="373"/>
        <v>64088.590962016511</v>
      </c>
      <c r="BR54" s="8">
        <f t="shared" si="373"/>
        <v>64572.461929758458</v>
      </c>
      <c r="BS54" s="8">
        <f t="shared" si="373"/>
        <v>71318.698488898241</v>
      </c>
      <c r="BT54" s="8">
        <f t="shared" si="373"/>
        <v>75346.655478145563</v>
      </c>
      <c r="BU54" s="8">
        <f t="shared" si="373"/>
        <v>84018.698488898226</v>
      </c>
      <c r="BV54" s="8">
        <f t="shared" si="373"/>
        <v>106669.23612330684</v>
      </c>
      <c r="BW54" s="8">
        <f t="shared" si="373"/>
        <v>103038.44435326054</v>
      </c>
      <c r="BX54" s="8">
        <f t="shared" si="373"/>
        <v>106304.5733855186</v>
      </c>
      <c r="BY54" s="8">
        <f t="shared" si="373"/>
        <v>100199.73467584117</v>
      </c>
      <c r="BZ54" s="8">
        <f t="shared" si="373"/>
        <v>79687.906718851897</v>
      </c>
      <c r="CA54" s="8">
        <f t="shared" si="373"/>
        <v>82231.992740357295</v>
      </c>
      <c r="CB54" s="8">
        <f t="shared" si="373"/>
        <v>75221.24005218524</v>
      </c>
      <c r="CC54" s="8">
        <f t="shared" si="373"/>
        <v>77006.186288744386</v>
      </c>
      <c r="CD54" s="8">
        <f t="shared" si="373"/>
        <v>76425.541127454097</v>
      </c>
      <c r="CE54" s="8">
        <f t="shared" si="373"/>
        <v>78254.573385518568</v>
      </c>
      <c r="CF54" s="8">
        <f t="shared" si="373"/>
        <v>81457.799191970218</v>
      </c>
      <c r="CG54" s="8">
        <f t="shared" si="373"/>
        <v>93354.573385518597</v>
      </c>
      <c r="CH54" s="8">
        <f t="shared" si="373"/>
        <v>107264.25080487343</v>
      </c>
      <c r="CI54" s="8">
        <f t="shared" si="373"/>
        <v>97855.128982239141</v>
      </c>
      <c r="CJ54" s="8">
        <f t="shared" si="373"/>
        <v>77788.308705741452</v>
      </c>
      <c r="CK54" s="8">
        <f t="shared" si="373"/>
        <v>78919.645111271413</v>
      </c>
      <c r="CL54" s="8">
        <f t="shared" si="373"/>
        <v>65078.784896217636</v>
      </c>
      <c r="CM54" s="8">
        <f t="shared" si="373"/>
        <v>67919.645111271398</v>
      </c>
      <c r="CN54" s="8">
        <f t="shared" si="373"/>
        <v>68312.118229550979</v>
      </c>
      <c r="CO54" s="8">
        <f t="shared" si="373"/>
        <v>59887.38704675527</v>
      </c>
      <c r="CP54" s="8">
        <f t="shared" si="373"/>
        <v>76274.483820948837</v>
      </c>
      <c r="CQ54" s="8">
        <f t="shared" si="373"/>
        <v>65878.784896217636</v>
      </c>
      <c r="CR54" s="8">
        <f t="shared" si="373"/>
        <v>85984.161240303656</v>
      </c>
      <c r="CS54" s="8">
        <f t="shared" si="373"/>
        <v>89478.784896217636</v>
      </c>
      <c r="CT54" s="8">
        <f t="shared" si="373"/>
        <v>94500.290272561731</v>
      </c>
      <c r="CU54" s="8">
        <f t="shared" si="373"/>
        <v>111211.54262863658</v>
      </c>
      <c r="CV54" s="8">
        <f t="shared" si="373"/>
        <v>76090.574886701099</v>
      </c>
      <c r="CW54" s="8">
        <f t="shared" si="373"/>
        <v>72663.155531862387</v>
      </c>
      <c r="CX54" s="8">
        <f t="shared" si="373"/>
        <v>67440.574886701084</v>
      </c>
      <c r="CY54" s="8">
        <f t="shared" si="373"/>
        <v>64695.413596378523</v>
      </c>
      <c r="CZ54" s="8">
        <f t="shared" si="373"/>
        <v>63373.908220034427</v>
      </c>
      <c r="DA54" s="8">
        <f t="shared" si="373"/>
        <v>68953.478112507553</v>
      </c>
      <c r="DB54" s="8">
        <f t="shared" si="373"/>
        <v>73953.478112507553</v>
      </c>
      <c r="DC54" s="8">
        <f t="shared" si="373"/>
        <v>66173.908220034427</v>
      </c>
      <c r="DD54" s="8">
        <f t="shared" si="373"/>
        <v>78630.897467346265</v>
      </c>
      <c r="DE54" s="8">
        <f t="shared" si="373"/>
        <v>75140.574886701099</v>
      </c>
      <c r="DF54" s="8">
        <f t="shared" si="373"/>
        <v>101114.76843508819</v>
      </c>
      <c r="DG54" s="8">
        <f t="shared" si="373"/>
        <v>99415.203083901477</v>
      </c>
      <c r="DH54" s="8">
        <f t="shared" si="373"/>
        <v>86874.471159195891</v>
      </c>
      <c r="DI54" s="8">
        <f t="shared" si="373"/>
        <v>87442.817868008104</v>
      </c>
      <c r="DJ54" s="8">
        <f t="shared" si="373"/>
        <v>77710.171069965567</v>
      </c>
      <c r="DK54" s="8">
        <f t="shared" si="373"/>
        <v>74172.620614046129</v>
      </c>
      <c r="DL54" s="8">
        <f t="shared" si="373"/>
        <v>73354.4668683044</v>
      </c>
      <c r="DM54" s="8">
        <f t="shared" si="373"/>
        <v>70642.11874241737</v>
      </c>
      <c r="DN54" s="8">
        <f t="shared" si="373"/>
        <v>75142.957120573905</v>
      </c>
      <c r="DO54" s="8">
        <f t="shared" si="373"/>
        <v>75536.311318740874</v>
      </c>
      <c r="DP54" s="8">
        <f t="shared" si="373"/>
        <v>82927.287265507635</v>
      </c>
      <c r="DQ54" s="8">
        <f t="shared" si="373"/>
        <v>85886.699142480764</v>
      </c>
      <c r="DR54" s="8">
        <f t="shared" si="373"/>
        <v>97261.226100047716</v>
      </c>
      <c r="DS54" s="8">
        <f t="shared" si="373"/>
        <v>102755.05496477375</v>
      </c>
      <c r="DT54" s="8">
        <f t="shared" si="373"/>
        <v>88374.680010350421</v>
      </c>
      <c r="DU54" s="8">
        <f t="shared" si="373"/>
        <v>86936.763130028543</v>
      </c>
      <c r="DV54" s="8">
        <f t="shared" si="373"/>
        <v>83099.094514327706</v>
      </c>
      <c r="DW54" s="8">
        <f t="shared" si="373"/>
        <v>84308.675781376631</v>
      </c>
      <c r="DX54" s="8">
        <f t="shared" si="373"/>
        <v>79936.567719614643</v>
      </c>
      <c r="DY54" s="8">
        <f t="shared" si="373"/>
        <v>79900.877850946214</v>
      </c>
      <c r="DZ54" s="8">
        <f t="shared" si="373"/>
        <v>82992.181789201059</v>
      </c>
      <c r="EA54" s="8">
        <f t="shared" si="373"/>
        <v>76955.035561237077</v>
      </c>
      <c r="EB54" s="8">
        <f t="shared" ref="EB54:FZ54" si="374">EB55+EB56</f>
        <v>100570.28356741261</v>
      </c>
      <c r="EC54" s="8">
        <f t="shared" si="374"/>
        <v>99431.644498387803</v>
      </c>
      <c r="ED54" s="8">
        <f t="shared" si="374"/>
        <v>116012.46153045769</v>
      </c>
      <c r="EE54" s="8">
        <f t="shared" si="374"/>
        <v>116593.7646421931</v>
      </c>
      <c r="EF54" s="8">
        <f t="shared" si="374"/>
        <v>107256.45340936519</v>
      </c>
      <c r="EG54" s="8">
        <f t="shared" si="374"/>
        <v>108130.31151712532</v>
      </c>
      <c r="EH54" s="8">
        <f t="shared" si="374"/>
        <v>85632.427847661034</v>
      </c>
      <c r="EI54" s="8">
        <f t="shared" si="374"/>
        <v>82179.643523312116</v>
      </c>
      <c r="EJ54" s="8">
        <f t="shared" si="374"/>
        <v>88436.567719614643</v>
      </c>
      <c r="EK54" s="8">
        <f t="shared" si="374"/>
        <v>81997.652044494607</v>
      </c>
      <c r="EL54" s="8">
        <f t="shared" si="374"/>
        <v>80701.859208555892</v>
      </c>
      <c r="EM54" s="8">
        <f t="shared" si="374"/>
        <v>82188.368894570405</v>
      </c>
      <c r="EN54" s="8">
        <f t="shared" si="374"/>
        <v>96634.799696444868</v>
      </c>
      <c r="EO54" s="8">
        <f t="shared" si="374"/>
        <v>121464.97783172113</v>
      </c>
      <c r="EP54" s="8">
        <f t="shared" si="374"/>
        <v>116851.17120787704</v>
      </c>
      <c r="EQ54" s="8">
        <f t="shared" si="374"/>
        <v>105413.22097656896</v>
      </c>
      <c r="ER54" s="8">
        <f t="shared" si="374"/>
        <v>107963.54845800652</v>
      </c>
      <c r="ES54" s="8">
        <f t="shared" si="374"/>
        <v>109245.49617567865</v>
      </c>
      <c r="ET54" s="8">
        <f t="shared" si="374"/>
        <v>94729.902067774558</v>
      </c>
      <c r="EU54" s="8">
        <f t="shared" si="374"/>
        <v>95722.410150366806</v>
      </c>
      <c r="EV54" s="8">
        <f t="shared" si="374"/>
        <v>85923.821161684769</v>
      </c>
      <c r="EW54" s="8">
        <f t="shared" si="374"/>
        <v>80365.160187420624</v>
      </c>
      <c r="EX54" s="8">
        <f t="shared" si="374"/>
        <v>89770.569714237005</v>
      </c>
      <c r="EY54" s="8">
        <f t="shared" si="374"/>
        <v>103775.86485615041</v>
      </c>
      <c r="EZ54" s="8">
        <f t="shared" si="374"/>
        <v>100217.87398528718</v>
      </c>
      <c r="FA54" s="8">
        <f t="shared" si="374"/>
        <v>115324.3836311418</v>
      </c>
      <c r="FB54" s="8">
        <f t="shared" si="374"/>
        <v>115700.22873624036</v>
      </c>
      <c r="FC54" s="8">
        <f t="shared" si="374"/>
        <v>113656.61640508907</v>
      </c>
      <c r="FD54" s="8">
        <f t="shared" si="374"/>
        <v>91424.349408776878</v>
      </c>
      <c r="FE54" s="8">
        <f t="shared" si="374"/>
        <v>99738.254015453625</v>
      </c>
      <c r="FF54" s="8">
        <f t="shared" si="374"/>
        <v>92957.974731474358</v>
      </c>
      <c r="FG54" s="8">
        <f t="shared" si="374"/>
        <v>86584.603139900311</v>
      </c>
      <c r="FH54" s="8">
        <f t="shared" si="374"/>
        <v>91809.95398934299</v>
      </c>
      <c r="FI54" s="8">
        <f t="shared" si="374"/>
        <v>82082.944260314966</v>
      </c>
      <c r="FJ54" s="8">
        <f t="shared" si="374"/>
        <v>94898.443541575354</v>
      </c>
      <c r="FK54" s="8">
        <f t="shared" si="374"/>
        <v>95236.8791381013</v>
      </c>
      <c r="FL54" s="8">
        <f t="shared" si="374"/>
        <v>111040.6184109009</v>
      </c>
      <c r="FM54" s="8">
        <f t="shared" si="374"/>
        <v>96160.24402166756</v>
      </c>
      <c r="FN54" s="8">
        <f t="shared" si="374"/>
        <v>120057.85514527772</v>
      </c>
      <c r="FO54" s="8">
        <f t="shared" si="374"/>
        <v>99132.472410021932</v>
      </c>
      <c r="FP54" s="8">
        <f t="shared" si="374"/>
        <v>108294.59731614565</v>
      </c>
      <c r="FQ54" s="150">
        <f t="shared" si="374"/>
        <v>93005.450378925874</v>
      </c>
      <c r="FR54" s="8">
        <f t="shared" si="374"/>
        <v>87562.617551341973</v>
      </c>
      <c r="FS54" s="8">
        <f t="shared" si="374"/>
        <v>78985.25098643708</v>
      </c>
      <c r="FT54" s="8">
        <f t="shared" si="374"/>
        <v>84372.137467766384</v>
      </c>
      <c r="FU54" s="8">
        <f t="shared" si="374"/>
        <v>86055.679310000327</v>
      </c>
      <c r="FV54" s="8">
        <f t="shared" si="374"/>
        <v>91119.824929441573</v>
      </c>
      <c r="FW54" s="8">
        <f t="shared" si="374"/>
        <v>89076.282817160609</v>
      </c>
      <c r="FX54" s="269">
        <f t="shared" si="374"/>
        <v>107490.67060114031</v>
      </c>
      <c r="FY54" s="294">
        <f t="shared" si="374"/>
        <v>110506.3779700075</v>
      </c>
      <c r="FZ54" s="294">
        <f t="shared" si="374"/>
        <v>121799.61385982647</v>
      </c>
      <c r="GA54" s="294">
        <f>GA55+GA56</f>
        <v>122170.32828708278</v>
      </c>
      <c r="GB54" s="294">
        <f t="shared" ref="GB54:GF54" si="375">GB55+GB56</f>
        <v>107603.80211062616</v>
      </c>
      <c r="GC54" s="294">
        <f t="shared" si="375"/>
        <v>103660.02066714222</v>
      </c>
      <c r="GD54" s="294">
        <f t="shared" si="375"/>
        <v>92776.05119042295</v>
      </c>
      <c r="GE54" s="294">
        <f t="shared" si="375"/>
        <v>89081.519895176127</v>
      </c>
      <c r="GF54" s="294">
        <f t="shared" si="375"/>
        <v>89296.581066875413</v>
      </c>
      <c r="GG54" s="294">
        <f t="shared" ref="GG54:GH54" si="376">GG55+GG56</f>
        <v>86574.241493804249</v>
      </c>
      <c r="GH54" s="294">
        <f t="shared" si="376"/>
        <v>92910.76992834761</v>
      </c>
      <c r="GI54" s="294">
        <f t="shared" ref="GI54:GJ54" si="377">GI55+GI56</f>
        <v>96664.271158548552</v>
      </c>
      <c r="GJ54" s="294">
        <f t="shared" si="377"/>
        <v>107981.95291652615</v>
      </c>
      <c r="GK54" s="294">
        <f t="shared" ref="GK54" si="378">GK55+GK56</f>
        <v>109996.37540969998</v>
      </c>
    </row>
    <row r="55" spans="1:193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73938.924022925159</v>
      </c>
      <c r="FP55" s="2">
        <v>76901.740173288505</v>
      </c>
      <c r="FQ55" s="315">
        <v>63618.353604732321</v>
      </c>
      <c r="FR55" s="2">
        <v>64162.617551341966</v>
      </c>
      <c r="FS55" s="2">
        <v>43791.702599340315</v>
      </c>
      <c r="FT55" s="2">
        <v>58338.804134433049</v>
      </c>
      <c r="FU55" s="2">
        <v>50281.485761613229</v>
      </c>
      <c r="FV55" s="2">
        <v>56635.953961699634</v>
      </c>
      <c r="FW55" s="2">
        <v>60409.616150493937</v>
      </c>
      <c r="FX55" s="299">
        <v>71753.300738126622</v>
      </c>
      <c r="FY55" s="295">
        <v>74769.008106993802</v>
      </c>
      <c r="FZ55" s="295">
        <v>86062.243996812773</v>
      </c>
      <c r="GA55" s="295">
        <v>86798.211026808814</v>
      </c>
      <c r="GB55" s="295">
        <v>72231.684850352191</v>
      </c>
      <c r="GC55" s="295">
        <v>68287.903406868252</v>
      </c>
      <c r="GD55" s="295">
        <v>57403.933930148982</v>
      </c>
      <c r="GE55" s="295">
        <v>53709.402634902159</v>
      </c>
      <c r="GF55" s="295">
        <v>53924.463806601445</v>
      </c>
      <c r="GG55" s="295">
        <v>51202.124233530281</v>
      </c>
      <c r="GH55" s="295">
        <v>57538.652668073642</v>
      </c>
      <c r="GI55" s="295">
        <v>61292.153898274584</v>
      </c>
      <c r="GJ55" s="295">
        <v>72609.83565625218</v>
      </c>
      <c r="GK55" s="295">
        <v>74624.258149426008</v>
      </c>
    </row>
    <row r="56" spans="1:193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15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">
        <v>28666.666666666668</v>
      </c>
      <c r="FX56" s="299">
        <v>35737.369863013693</v>
      </c>
      <c r="FY56" s="295">
        <v>35737.369863013693</v>
      </c>
      <c r="FZ56" s="295">
        <v>35737.369863013693</v>
      </c>
      <c r="GA56" s="295">
        <v>35372.117260273968</v>
      </c>
      <c r="GB56" s="295">
        <v>35372.117260273968</v>
      </c>
      <c r="GC56" s="295">
        <v>35372.117260273968</v>
      </c>
      <c r="GD56" s="295">
        <v>35372.117260273968</v>
      </c>
      <c r="GE56" s="295">
        <v>35372.117260273968</v>
      </c>
      <c r="GF56" s="295">
        <v>35372.117260273968</v>
      </c>
      <c r="GG56" s="295">
        <v>35372.117260273968</v>
      </c>
      <c r="GH56" s="295">
        <v>35372.117260273968</v>
      </c>
      <c r="GI56" s="295">
        <v>35372.117260273968</v>
      </c>
      <c r="GJ56" s="295">
        <v>35372.117260273968</v>
      </c>
      <c r="GK56" s="295">
        <v>35372.117260273968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269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</row>
    <row r="58" spans="1:193" x14ac:dyDescent="0.2">
      <c r="A58" s="15" t="s">
        <v>52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0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8">
        <v>2545</v>
      </c>
      <c r="FX58" s="269">
        <v>2586.9109334088366</v>
      </c>
      <c r="FY58" s="294">
        <v>2419.7754374223041</v>
      </c>
      <c r="FZ58" s="294">
        <v>1904.0419965465517</v>
      </c>
      <c r="GA58" s="294">
        <v>1658.2793777079871</v>
      </c>
      <c r="GB58" s="294">
        <v>1366.4465287916837</v>
      </c>
      <c r="GC58" s="294">
        <v>1143.1922702147617</v>
      </c>
      <c r="GD58" s="294">
        <v>1156.3689757678128</v>
      </c>
      <c r="GE58" s="294">
        <v>926.11886222298028</v>
      </c>
      <c r="GF58" s="294">
        <v>1110.6282570580024</v>
      </c>
      <c r="GG58" s="294">
        <v>1333.3530470242035</v>
      </c>
      <c r="GH58" s="294">
        <v>1335.5711881461825</v>
      </c>
      <c r="GI58" s="294">
        <v>1294.7343111712678</v>
      </c>
      <c r="GJ58" s="294">
        <v>1316.1653923301717</v>
      </c>
      <c r="GK58" s="294">
        <v>1156.8033525493636</v>
      </c>
    </row>
    <row r="59" spans="1:193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6.849420613576422</v>
      </c>
      <c r="FP59" s="18">
        <v>4.11839566380202</v>
      </c>
      <c r="FQ59" s="151">
        <v>5.7093428163250906</v>
      </c>
      <c r="FR59" s="18">
        <v>5.2990649774481176</v>
      </c>
      <c r="FS59" s="18">
        <v>10.103152044639682</v>
      </c>
      <c r="FT59" s="18">
        <v>13.416751477138654</v>
      </c>
      <c r="FU59" s="18">
        <v>19.289836688408958</v>
      </c>
      <c r="FV59" s="18">
        <v>23.375813130121362</v>
      </c>
      <c r="FW59" s="18">
        <v>28.571017104787671</v>
      </c>
      <c r="FX59" s="300">
        <v>24.0663763556555</v>
      </c>
      <c r="FY59" s="296">
        <v>21.897156362133728</v>
      </c>
      <c r="FZ59" s="296">
        <v>15.632578266937902</v>
      </c>
      <c r="GA59" s="296">
        <v>13.573503492691515</v>
      </c>
      <c r="GB59" s="296">
        <v>12.698868459934685</v>
      </c>
      <c r="GC59" s="296">
        <v>11.028285185140104</v>
      </c>
      <c r="GD59" s="296">
        <v>12.464089179591877</v>
      </c>
      <c r="GE59" s="296">
        <v>10.396307374557164</v>
      </c>
      <c r="GF59" s="296">
        <v>12.437522733667015</v>
      </c>
      <c r="GG59" s="296">
        <v>15.401267444192692</v>
      </c>
      <c r="GH59" s="296">
        <v>14.374772582082459</v>
      </c>
      <c r="GI59" s="296">
        <v>13.394135140662749</v>
      </c>
      <c r="GJ59" s="296">
        <v>12.188753368330113</v>
      </c>
      <c r="GK59" s="296">
        <v>10.516740649322809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301">
        <v>31</v>
      </c>
      <c r="FY60" s="297">
        <v>30</v>
      </c>
      <c r="FZ60" s="297">
        <v>31</v>
      </c>
      <c r="GA60" s="297">
        <v>31</v>
      </c>
      <c r="GB60" s="297">
        <v>29</v>
      </c>
      <c r="GC60" s="297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0</v>
      </c>
      <c r="GJ60" s="297">
        <v>0</v>
      </c>
      <c r="GK60" s="297">
        <v>0</v>
      </c>
    </row>
    <row r="61" spans="1:193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37"/>
      <c r="ET61" s="184"/>
      <c r="EU61" s="184"/>
      <c r="EV61" s="184"/>
      <c r="FS61" s="1"/>
      <c r="FU61" s="252"/>
      <c r="FV61" s="252"/>
    </row>
    <row r="62" spans="1:193" x14ac:dyDescent="0.2">
      <c r="DQ62" s="6"/>
      <c r="DT62" s="22"/>
      <c r="DU62" s="22"/>
      <c r="DV62" s="22"/>
      <c r="DW62" s="22"/>
      <c r="DX62" s="22"/>
      <c r="DY62" s="22"/>
      <c r="ET62" s="184"/>
      <c r="EU62" s="184"/>
      <c r="EV62" s="184"/>
      <c r="FS62" s="1"/>
      <c r="FU62" s="252"/>
      <c r="FV62" s="252"/>
    </row>
    <row r="63" spans="1:193" x14ac:dyDescent="0.2">
      <c r="DQ63" s="30"/>
      <c r="DT63" s="22"/>
      <c r="DU63" s="22"/>
      <c r="DV63" s="22"/>
      <c r="DW63" s="22"/>
      <c r="DX63" s="22"/>
      <c r="DY63" s="22"/>
      <c r="ET63" s="184"/>
      <c r="EU63" s="184"/>
      <c r="EV63" s="184"/>
      <c r="FS63" s="1"/>
      <c r="FU63" s="252"/>
      <c r="FV63" s="252"/>
    </row>
    <row r="64" spans="1:193" x14ac:dyDescent="0.2">
      <c r="DT64" s="22"/>
      <c r="DU64" s="22"/>
      <c r="DV64" s="22"/>
      <c r="DW64" s="22"/>
      <c r="DX64" s="22"/>
      <c r="DY64" s="22"/>
      <c r="ET64" s="184"/>
      <c r="EU64" s="184"/>
      <c r="EV64" s="184"/>
      <c r="FS64" s="1"/>
      <c r="FU64" s="252"/>
      <c r="FV64" s="252"/>
    </row>
    <row r="65" spans="124:177" x14ac:dyDescent="0.2">
      <c r="DT65" s="22"/>
      <c r="DU65" s="22"/>
      <c r="DV65" s="22"/>
      <c r="DW65" s="22"/>
      <c r="DX65" s="22"/>
      <c r="DY65" s="22"/>
      <c r="ET65" s="184"/>
      <c r="EU65" s="184"/>
      <c r="EV65" s="184"/>
      <c r="FS65" s="1"/>
      <c r="FU65" s="252"/>
    </row>
    <row r="66" spans="124:177" x14ac:dyDescent="0.2">
      <c r="DT66" s="22"/>
      <c r="DU66" s="22"/>
      <c r="DV66" s="22"/>
      <c r="DW66" s="22"/>
      <c r="DX66" s="22"/>
      <c r="DY66" s="22"/>
      <c r="ET66" s="184"/>
      <c r="EU66" s="184"/>
      <c r="EV66" s="184"/>
      <c r="FS66" s="1"/>
      <c r="FU66" s="252"/>
    </row>
    <row r="67" spans="124:177" x14ac:dyDescent="0.2">
      <c r="ET67" s="184"/>
      <c r="EU67" s="184"/>
      <c r="EV67" s="184"/>
      <c r="FS67" s="1"/>
      <c r="FU67" s="252"/>
    </row>
    <row r="68" spans="124:177" x14ac:dyDescent="0.2">
      <c r="ET68" s="184"/>
      <c r="EU68" s="184"/>
      <c r="EV68" s="184"/>
      <c r="FS68" s="1"/>
      <c r="FU68" s="252"/>
    </row>
    <row r="69" spans="124:177" x14ac:dyDescent="0.2">
      <c r="ET69" s="184"/>
      <c r="EU69" s="184"/>
      <c r="EV69" s="184"/>
      <c r="FS69" s="1"/>
      <c r="FU69" s="252"/>
    </row>
    <row r="70" spans="124:177" x14ac:dyDescent="0.2">
      <c r="ET70" s="184"/>
      <c r="EU70" s="184"/>
      <c r="EV70" s="184"/>
      <c r="FS70" s="1"/>
      <c r="FU70" s="252"/>
    </row>
    <row r="71" spans="124:177" x14ac:dyDescent="0.2">
      <c r="ET71" s="184"/>
      <c r="EU71" s="184"/>
      <c r="EV71" s="184"/>
      <c r="FU71" s="252"/>
    </row>
    <row r="72" spans="124:177" x14ac:dyDescent="0.2">
      <c r="ET72" s="184"/>
      <c r="EU72" s="184"/>
      <c r="EV72" s="184"/>
    </row>
    <row r="73" spans="124:177" x14ac:dyDescent="0.2">
      <c r="ET73" s="184"/>
      <c r="EU73" s="184"/>
      <c r="EV73" s="184"/>
    </row>
    <row r="74" spans="124:177" x14ac:dyDescent="0.2">
      <c r="ET74" s="184"/>
      <c r="EU74" s="184"/>
      <c r="EV74" s="184"/>
    </row>
    <row r="75" spans="124:177" x14ac:dyDescent="0.2">
      <c r="ET75" s="184"/>
      <c r="EU75" s="184"/>
      <c r="EV75" s="184"/>
    </row>
    <row r="76" spans="124:177" x14ac:dyDescent="0.2">
      <c r="ET76" s="184"/>
      <c r="EU76" s="184"/>
      <c r="EV76" s="184"/>
    </row>
    <row r="77" spans="124:177" x14ac:dyDescent="0.2">
      <c r="ET77" s="184"/>
      <c r="EU77" s="184"/>
      <c r="EV77" s="184"/>
    </row>
    <row r="78" spans="124:177" x14ac:dyDescent="0.2">
      <c r="ET78" s="184"/>
      <c r="EU78" s="184"/>
      <c r="EV78" s="184"/>
    </row>
    <row r="79" spans="124:177" x14ac:dyDescent="0.2">
      <c r="ET79" s="184"/>
      <c r="EU79" s="184"/>
      <c r="EV79" s="184"/>
    </row>
    <row r="80" spans="124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L97"/>
  <sheetViews>
    <sheetView showGridLines="0" zoomScale="70" zoomScaleNormal="70" workbookViewId="0">
      <pane xSplit="2" ySplit="5" topLeftCell="FS6" activePane="bottomRight" state="frozen"/>
      <selection activeCell="FZ13" sqref="FZ13"/>
      <selection pane="topRight" activeCell="FZ13" sqref="FZ13"/>
      <selection pane="bottomLeft" activeCell="FZ13" sqref="FZ13"/>
      <selection pane="bottomRight" activeCell="FX71" sqref="FX7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4" customWidth="1"/>
    <col min="146" max="146" width="11.7109375" style="172" customWidth="1"/>
    <col min="147" max="147" width="11.7109375" style="120" customWidth="1"/>
    <col min="148" max="148" width="9.140625" style="192"/>
    <col min="150" max="152" width="9.140625" style="120"/>
    <col min="153" max="159" width="9.140625" style="204"/>
    <col min="160" max="160" width="9.140625" style="228" customWidth="1"/>
    <col min="161" max="164" width="9.140625" style="240" customWidth="1"/>
    <col min="165" max="167" width="9.140625" style="240"/>
    <col min="168" max="171" width="9.140625" style="274"/>
    <col min="172" max="173" width="9.140625" style="112"/>
    <col min="174" max="176" width="9.140625" customWidth="1"/>
    <col min="179" max="179" width="9.7109375" bestFit="1" customWidth="1"/>
    <col min="181" max="182" width="9.140625" style="246"/>
    <col min="187" max="187" width="9.7109375" bestFit="1" customWidth="1"/>
    <col min="188" max="188" width="9" bestFit="1" customWidth="1"/>
    <col min="189" max="191" width="9.7109375" bestFit="1" customWidth="1"/>
  </cols>
  <sheetData>
    <row r="1" spans="1:194" ht="18" x14ac:dyDescent="0.25">
      <c r="A1" s="110" t="s">
        <v>18</v>
      </c>
      <c r="B1" s="82"/>
      <c r="EQ1" s="172"/>
      <c r="ER1" s="164"/>
      <c r="EU1" s="34"/>
      <c r="EV1" s="34"/>
      <c r="FD1" s="204"/>
      <c r="FF1" s="170" t="str">
        <f>A1</f>
        <v>US and PADD INVENTORY SUMMARY</v>
      </c>
      <c r="FG1" s="170"/>
      <c r="FP1" s="250" t="s">
        <v>16</v>
      </c>
    </row>
    <row r="2" spans="1:194" ht="14.25" x14ac:dyDescent="0.2">
      <c r="A2" s="15" t="s">
        <v>53</v>
      </c>
      <c r="B2" s="83"/>
      <c r="ER2" s="164"/>
      <c r="ET2" s="169"/>
      <c r="EU2" s="169"/>
      <c r="EV2" s="169"/>
      <c r="FD2" s="204"/>
      <c r="FF2" s="171" t="str">
        <f>A2</f>
        <v>(Month End, Thousand Barrels)</v>
      </c>
      <c r="FG2" s="171"/>
    </row>
    <row r="3" spans="1:194" x14ac:dyDescent="0.2">
      <c r="A3" s="15"/>
      <c r="ET3"/>
      <c r="EU3"/>
      <c r="EV3"/>
      <c r="GJ3" s="246"/>
      <c r="GK3" s="246"/>
      <c r="GL3" s="246"/>
    </row>
    <row r="4" spans="1:194" ht="15.75" x14ac:dyDescent="0.25">
      <c r="A4" s="102"/>
      <c r="B4" s="125"/>
      <c r="DS4" s="114" t="s">
        <v>66</v>
      </c>
      <c r="DT4" s="114" t="s">
        <v>66</v>
      </c>
      <c r="DU4" s="114" t="s">
        <v>66</v>
      </c>
      <c r="DV4" s="114" t="s">
        <v>66</v>
      </c>
      <c r="DW4" s="114" t="s">
        <v>66</v>
      </c>
      <c r="DX4" s="114" t="s">
        <v>66</v>
      </c>
      <c r="DY4" s="114" t="s">
        <v>66</v>
      </c>
      <c r="DZ4" s="114" t="s">
        <v>66</v>
      </c>
      <c r="EA4" s="114" t="s">
        <v>66</v>
      </c>
      <c r="EB4" s="114" t="s">
        <v>66</v>
      </c>
      <c r="EC4" s="114" t="s">
        <v>66</v>
      </c>
      <c r="ED4" s="114" t="s">
        <v>66</v>
      </c>
      <c r="ET4"/>
      <c r="EU4"/>
      <c r="EV4"/>
      <c r="GJ4" s="246"/>
      <c r="GK4" s="246"/>
      <c r="GL4" s="246"/>
    </row>
    <row r="5" spans="1:194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46">
        <f>'US mthly rpt'!DZ3</f>
        <v>42231</v>
      </c>
      <c r="EA5" s="146">
        <f>'US mthly rpt'!EA3</f>
        <v>42262</v>
      </c>
      <c r="EB5" s="146">
        <f>'US mthly rpt'!EB3</f>
        <v>42292</v>
      </c>
      <c r="EC5" s="146">
        <f>'US mthly rpt'!EC3</f>
        <v>42323</v>
      </c>
      <c r="ED5" s="146">
        <f>'US mthly rpt'!ED3</f>
        <v>42353</v>
      </c>
      <c r="EE5" s="146">
        <f>'US mthly rpt'!EE3</f>
        <v>42384</v>
      </c>
      <c r="EF5" s="146">
        <f>'US mthly rpt'!EF3</f>
        <v>42415</v>
      </c>
      <c r="EG5" s="146">
        <f>'US mthly rpt'!EG3</f>
        <v>42444</v>
      </c>
      <c r="EH5" s="146">
        <f>'US mthly rpt'!EH3</f>
        <v>42475</v>
      </c>
      <c r="EI5" s="146">
        <f>'US mthly rpt'!EI3</f>
        <v>42505</v>
      </c>
      <c r="EJ5" s="146">
        <f>'US mthly rpt'!EJ3</f>
        <v>42536</v>
      </c>
      <c r="EK5" s="146">
        <f>'US mthly rpt'!EK3</f>
        <v>42566</v>
      </c>
      <c r="EL5" s="146">
        <f>'US mthly rpt'!EL3</f>
        <v>42597</v>
      </c>
      <c r="EM5" s="146">
        <f>'US mthly rpt'!EM3</f>
        <v>42628</v>
      </c>
      <c r="EN5" s="146">
        <f>'US mthly rpt'!EN3</f>
        <v>42658</v>
      </c>
      <c r="EO5" s="146">
        <f>'US mthly rpt'!EO3</f>
        <v>42689</v>
      </c>
      <c r="EP5" s="146">
        <f>'US mthly rpt'!EP3</f>
        <v>42719</v>
      </c>
      <c r="EQ5" s="146">
        <f>'US mthly rpt'!EQ3</f>
        <v>42750</v>
      </c>
      <c r="ER5" s="146">
        <f>'US mthly rpt'!ER3</f>
        <v>42781</v>
      </c>
      <c r="ES5" s="146">
        <f>'US mthly rpt'!ES3</f>
        <v>42809</v>
      </c>
      <c r="ET5" s="146">
        <f>'US mthly rpt'!ET3</f>
        <v>42840</v>
      </c>
      <c r="EU5" s="146">
        <f>'US mthly rpt'!EU3</f>
        <v>42870</v>
      </c>
      <c r="EV5" s="146">
        <f>'US mthly rpt'!EV3</f>
        <v>42901</v>
      </c>
      <c r="EW5" s="146">
        <f>'US mthly rpt'!EW3</f>
        <v>42931</v>
      </c>
      <c r="EX5" s="146">
        <f>'US mthly rpt'!EX3</f>
        <v>42962</v>
      </c>
      <c r="EY5" s="146">
        <f>'US mthly rpt'!EY3</f>
        <v>42993</v>
      </c>
      <c r="EZ5" s="146">
        <f>'US mthly rpt'!EZ3</f>
        <v>43023</v>
      </c>
      <c r="FA5" s="146">
        <f>'US mthly rpt'!FA3</f>
        <v>43054</v>
      </c>
      <c r="FB5" s="146">
        <f>'US mthly rpt'!FB3</f>
        <v>43084</v>
      </c>
      <c r="FC5" s="146">
        <f>'US mthly rpt'!FC3</f>
        <v>43115</v>
      </c>
      <c r="FD5" s="146">
        <f>'US mthly rpt'!FD3</f>
        <v>43146</v>
      </c>
      <c r="FE5" s="146">
        <f>'US mthly rpt'!FE3</f>
        <v>43174</v>
      </c>
      <c r="FF5" s="146">
        <f>'US mthly rpt'!FF3</f>
        <v>43205</v>
      </c>
      <c r="FG5" s="146">
        <f>'US mthly rpt'!FG3</f>
        <v>43235</v>
      </c>
      <c r="FH5" s="146">
        <f>'US mthly rpt'!FH3</f>
        <v>43266</v>
      </c>
      <c r="FI5" s="146">
        <f>'US mthly rpt'!FI3</f>
        <v>43296</v>
      </c>
      <c r="FJ5" s="146">
        <f>'US mthly rpt'!FJ3</f>
        <v>43327</v>
      </c>
      <c r="FK5" s="146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100">
        <f>'US mthly rpt'!FV3</f>
        <v>43692</v>
      </c>
      <c r="FW5" s="100">
        <f>'US mthly rpt'!FW3</f>
        <v>43723</v>
      </c>
      <c r="FX5" s="100">
        <f>'US mthly rpt'!FX3</f>
        <v>43753</v>
      </c>
      <c r="FY5" s="309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  <c r="GJ5" s="115">
        <f>'US mthly rpt'!GJ3</f>
        <v>44119</v>
      </c>
      <c r="GK5" s="115">
        <f>'US mthly rpt'!GK3</f>
        <v>44150</v>
      </c>
      <c r="GL5" s="115">
        <f>'US mthly rpt'!GL3</f>
        <v>44180</v>
      </c>
    </row>
    <row r="6" spans="1:194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65"/>
      <c r="EN6" s="165"/>
      <c r="EO6" s="165"/>
      <c r="EP6" s="173"/>
      <c r="EQ6" s="173"/>
      <c r="ER6" s="193"/>
      <c r="ES6" s="193"/>
      <c r="ET6" s="193"/>
      <c r="EU6" s="193"/>
      <c r="EV6" s="193"/>
      <c r="EW6" s="205"/>
      <c r="EX6" s="205"/>
      <c r="EY6" s="205"/>
      <c r="EZ6" s="205"/>
      <c r="FA6" s="205"/>
      <c r="FB6" s="205"/>
      <c r="FC6" s="205"/>
      <c r="FD6" s="229"/>
      <c r="FE6" s="241"/>
      <c r="FF6" s="241"/>
      <c r="FG6" s="241"/>
      <c r="FH6" s="241"/>
      <c r="FI6" s="241"/>
      <c r="FJ6" s="241"/>
      <c r="FK6" s="24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310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</row>
    <row r="7" spans="1:194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Q7" s="172"/>
      <c r="ES7" s="192"/>
      <c r="ET7" s="192"/>
      <c r="EU7" s="192"/>
      <c r="EV7" s="192"/>
      <c r="EW7" s="206"/>
      <c r="EX7" s="206"/>
      <c r="EY7" s="206"/>
      <c r="EZ7" s="206"/>
      <c r="FA7" s="206"/>
      <c r="FB7" s="206"/>
      <c r="FC7" s="206"/>
      <c r="FP7" s="274"/>
      <c r="FQ7" s="274"/>
      <c r="FR7" s="274"/>
      <c r="FS7" s="274"/>
      <c r="FT7" s="274"/>
      <c r="FU7" s="274"/>
      <c r="FV7" s="274"/>
      <c r="FW7" s="274"/>
      <c r="FX7" s="274"/>
      <c r="FY7" s="112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</row>
    <row r="8" spans="1:194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1">
        <f>'PADD1 mthly rpt'!DZ$35</f>
        <v>4805</v>
      </c>
      <c r="EA8" s="141">
        <f>'PADD1 mthly rpt'!EA$35</f>
        <v>5897</v>
      </c>
      <c r="EB8" s="141">
        <f>'PADD1 mthly rpt'!EB$35</f>
        <v>6995</v>
      </c>
      <c r="EC8" s="141">
        <f>'PADD1 mthly rpt'!EC$35</f>
        <v>7086</v>
      </c>
      <c r="ED8" s="141">
        <f>'PADD1 mthly rpt'!ED$35</f>
        <v>6723</v>
      </c>
      <c r="EE8" s="141">
        <f>'PADD1 mthly rpt'!EE$35</f>
        <v>5041</v>
      </c>
      <c r="EF8" s="141">
        <f>'PADD1 mthly rpt'!EF$35</f>
        <v>3521</v>
      </c>
      <c r="EG8" s="141">
        <f>'PADD1 mthly rpt'!EG$35</f>
        <v>3686</v>
      </c>
      <c r="EH8" s="141">
        <f>'PADD1 mthly rpt'!EH$35</f>
        <v>4241</v>
      </c>
      <c r="EI8" s="141">
        <f>'PADD1 mthly rpt'!EI$35</f>
        <v>3869</v>
      </c>
      <c r="EJ8" s="141">
        <f>'PADD1 mthly rpt'!EJ$35</f>
        <v>3955.0000000000005</v>
      </c>
      <c r="EK8" s="141">
        <f>'PADD1 mthly rpt'!EK$35</f>
        <v>5249</v>
      </c>
      <c r="EL8" s="141">
        <f>'PADD1 mthly rpt'!EL$35</f>
        <v>6643</v>
      </c>
      <c r="EM8" s="141">
        <f>'PADD1 mthly rpt'!EM$35</f>
        <v>7213</v>
      </c>
      <c r="EN8" s="141">
        <f>'PADD1 mthly rpt'!EN$35</f>
        <v>6745</v>
      </c>
      <c r="EO8" s="141">
        <f>'PADD1 mthly rpt'!EO$35</f>
        <v>7284</v>
      </c>
      <c r="EP8" s="141">
        <f>'PADD1 mthly rpt'!EP$35</f>
        <v>6014</v>
      </c>
      <c r="EQ8" s="141">
        <f>'PADD1 mthly rpt'!EQ$35</f>
        <v>5129</v>
      </c>
      <c r="ER8" s="141">
        <f>'PADD1 mthly rpt'!ER$35</f>
        <v>4207</v>
      </c>
      <c r="ES8" s="141">
        <f>'PADD1 mthly rpt'!ES$35</f>
        <v>2949</v>
      </c>
      <c r="ET8" s="141">
        <f>'PADD1 mthly rpt'!ET$35</f>
        <v>2705</v>
      </c>
      <c r="EU8" s="141">
        <f>'PADD1 mthly rpt'!EU$35</f>
        <v>3729</v>
      </c>
      <c r="EV8" s="141">
        <f>'PADD1 mthly rpt'!EV$35</f>
        <v>4482</v>
      </c>
      <c r="EW8" s="141">
        <f>'PADD1 mthly rpt'!EW$35</f>
        <v>5051</v>
      </c>
      <c r="EX8" s="141">
        <f>'PADD1 mthly rpt'!EX$35</f>
        <v>5915</v>
      </c>
      <c r="EY8" s="141">
        <f>'PADD1 mthly rpt'!EY$35</f>
        <v>5599</v>
      </c>
      <c r="EZ8" s="141">
        <f>'PADD1 mthly rpt'!EZ$35</f>
        <v>6592</v>
      </c>
      <c r="FA8" s="141">
        <f>'PADD1 mthly rpt'!FA$35</f>
        <v>6993</v>
      </c>
      <c r="FB8" s="141">
        <f>'PADD1 mthly rpt'!FB$35</f>
        <v>5999</v>
      </c>
      <c r="FC8" s="141">
        <f>'PADD1 mthly rpt'!FC$35</f>
        <v>3221</v>
      </c>
      <c r="FD8" s="141">
        <f>'PADD1 mthly rpt'!FD$35</f>
        <v>3194</v>
      </c>
      <c r="FE8" s="141">
        <f>'PADD1 mthly rpt'!FE$35</f>
        <v>2564</v>
      </c>
      <c r="FF8" s="141">
        <f>'PADD1 mthly rpt'!FF$35</f>
        <v>2787</v>
      </c>
      <c r="FG8" s="141">
        <f>'PADD1 mthly rpt'!FG$35</f>
        <v>3508</v>
      </c>
      <c r="FH8" s="141">
        <f>'PADD1 mthly rpt'!FH$35</f>
        <v>4685</v>
      </c>
      <c r="FI8" s="141">
        <f>'PADD1 mthly rpt'!FI$35</f>
        <v>4983</v>
      </c>
      <c r="FJ8" s="141">
        <f>'PADD1 mthly rpt'!FJ$35</f>
        <v>6441</v>
      </c>
      <c r="FK8" s="141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4273</v>
      </c>
      <c r="FQ8" s="30">
        <f>'PADD1 mthly rpt'!FQ$35</f>
        <v>3625</v>
      </c>
      <c r="FR8" s="30">
        <f>'PADD1 mthly rpt'!FR$35</f>
        <v>3561</v>
      </c>
      <c r="FS8" s="30">
        <f>'PADD1 mthly rpt'!FS$35</f>
        <v>4048</v>
      </c>
      <c r="FT8" s="30">
        <f>'PADD1 mthly rpt'!FT$35</f>
        <v>4939</v>
      </c>
      <c r="FU8" s="30">
        <f>'PADD1 mthly rpt'!FU$35</f>
        <v>5556</v>
      </c>
      <c r="FV8" s="30">
        <f>'PADD1 mthly rpt'!FV$35</f>
        <v>8014</v>
      </c>
      <c r="FW8" s="30">
        <f>'PADD1 mthly rpt'!FW$35</f>
        <v>8056</v>
      </c>
      <c r="FX8" s="30">
        <f>'PADD1 mthly rpt'!FX$35</f>
        <v>8355</v>
      </c>
      <c r="FY8" s="254">
        <f>'PADD1 mthly rpt'!FY$35</f>
        <v>7720</v>
      </c>
      <c r="FZ8" s="116">
        <f>'PADD1 mthly rpt'!FZ$35</f>
        <v>6422.9999999999991</v>
      </c>
      <c r="GA8" s="116">
        <f>'PADD1 mthly rpt'!GA$35</f>
        <v>5214.7324508125066</v>
      </c>
      <c r="GB8" s="116">
        <f>'PADD1 mthly rpt'!GB$35</f>
        <v>3160.4807756547684</v>
      </c>
      <c r="GC8" s="116">
        <f>'PADD1 mthly rpt'!GC$35</f>
        <v>2279.9153368196562</v>
      </c>
      <c r="GD8" s="116">
        <f>'PADD1 mthly rpt'!GD$35</f>
        <v>2483.1555747063649</v>
      </c>
      <c r="GE8" s="116">
        <f>'PADD1 mthly rpt'!GE$35</f>
        <v>3289.7422084865016</v>
      </c>
      <c r="GF8" s="116">
        <f>'PADD1 mthly rpt'!GF$35</f>
        <v>3655.2139239755843</v>
      </c>
      <c r="GG8" s="116">
        <f>'PADD1 mthly rpt'!GG$35</f>
        <v>4311.1405425734092</v>
      </c>
      <c r="GH8" s="116">
        <f>'PADD1 mthly rpt'!GH$35</f>
        <v>5184.6754184109914</v>
      </c>
      <c r="GI8" s="116">
        <f>'PADD1 mthly rpt'!GI$35</f>
        <v>6225.2509844563992</v>
      </c>
      <c r="GJ8" s="116">
        <f>'PADD1 mthly rpt'!GJ$35</f>
        <v>7052.7615442096312</v>
      </c>
      <c r="GK8" s="116">
        <f>'PADD1 mthly rpt'!GK$35</f>
        <v>7153.751022726573</v>
      </c>
      <c r="GL8" s="116">
        <f>'PADD1 mthly rpt'!GL$35</f>
        <v>6854.0878055399407</v>
      </c>
    </row>
    <row r="9" spans="1:194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1">
        <f>'PADD1 mthly rpt'!DZ$36</f>
        <v>-793</v>
      </c>
      <c r="EA9" s="141">
        <f>'PADD1 mthly rpt'!EA$36</f>
        <v>185</v>
      </c>
      <c r="EB9" s="141">
        <f>'PADD1 mthly rpt'!EB$36</f>
        <v>516</v>
      </c>
      <c r="EC9" s="141">
        <f>'PADD1 mthly rpt'!EC$36</f>
        <v>887</v>
      </c>
      <c r="ED9" s="141">
        <f>'PADD1 mthly rpt'!ED$36</f>
        <v>1016</v>
      </c>
      <c r="EE9" s="141">
        <f>'PADD1 mthly rpt'!EE$36</f>
        <v>893.00000000000091</v>
      </c>
      <c r="EF9" s="141">
        <f>'PADD1 mthly rpt'!EF$36</f>
        <v>1680</v>
      </c>
      <c r="EG9" s="141">
        <f>'PADD1 mthly rpt'!EG$36</f>
        <v>1617</v>
      </c>
      <c r="EH9" s="141">
        <f>'PADD1 mthly rpt'!EH$36</f>
        <v>1254</v>
      </c>
      <c r="EI9" s="141">
        <f>'PADD1 mthly rpt'!EI$36</f>
        <v>-366</v>
      </c>
      <c r="EJ9" s="141">
        <f>'PADD1 mthly rpt'!EJ$36</f>
        <v>-380.99999999999955</v>
      </c>
      <c r="EK9" s="141">
        <f>'PADD1 mthly rpt'!EK$36</f>
        <v>889</v>
      </c>
      <c r="EL9" s="141">
        <f>'PADD1 mthly rpt'!EL$36</f>
        <v>1838</v>
      </c>
      <c r="EM9" s="141">
        <f>'PADD1 mthly rpt'!EM$36</f>
        <v>1316</v>
      </c>
      <c r="EN9" s="141">
        <f>'PADD1 mthly rpt'!EN$36</f>
        <v>-250</v>
      </c>
      <c r="EO9" s="141">
        <f>'PADD1 mthly rpt'!EO$36</f>
        <v>198</v>
      </c>
      <c r="EP9" s="141">
        <f>'PADD1 mthly rpt'!EP$36</f>
        <v>-709</v>
      </c>
      <c r="EQ9" s="141">
        <f>'PADD1 mthly rpt'!EQ$36</f>
        <v>88</v>
      </c>
      <c r="ER9" s="141">
        <f>'PADD1 mthly rpt'!ER$36</f>
        <v>686</v>
      </c>
      <c r="ES9" s="141">
        <f>'PADD1 mthly rpt'!ES$36</f>
        <v>-737</v>
      </c>
      <c r="ET9" s="141">
        <f>'PADD1 mthly rpt'!ET$36</f>
        <v>-1536</v>
      </c>
      <c r="EU9" s="141">
        <f>'PADD1 mthly rpt'!EU$36</f>
        <v>-140</v>
      </c>
      <c r="EV9" s="141">
        <f>'PADD1 mthly rpt'!EV$36</f>
        <v>526.99999999999955</v>
      </c>
      <c r="EW9" s="141">
        <f>'PADD1 mthly rpt'!EW$36</f>
        <v>-198</v>
      </c>
      <c r="EX9" s="141">
        <f>'PADD1 mthly rpt'!EX$36</f>
        <v>-728</v>
      </c>
      <c r="EY9" s="141">
        <f>'PADD1 mthly rpt'!EY$36</f>
        <v>-1614</v>
      </c>
      <c r="EZ9" s="141">
        <f>'PADD1 mthly rpt'!EZ$36</f>
        <v>-153</v>
      </c>
      <c r="FA9" s="141">
        <f>'PADD1 mthly rpt'!FA$36</f>
        <v>-291</v>
      </c>
      <c r="FB9" s="141">
        <f>'PADD1 mthly rpt'!FB$36</f>
        <v>-15</v>
      </c>
      <c r="FC9" s="141">
        <f>'PADD1 mthly rpt'!FC$36</f>
        <v>-1908</v>
      </c>
      <c r="FD9" s="141">
        <f>'PADD1 mthly rpt'!FD$36</f>
        <v>-1013</v>
      </c>
      <c r="FE9" s="141">
        <f>'PADD1 mthly rpt'!FE$36</f>
        <v>-385</v>
      </c>
      <c r="FF9" s="141">
        <f>'PADD1 mthly rpt'!FF$36</f>
        <v>82</v>
      </c>
      <c r="FG9" s="141">
        <f>'PADD1 mthly rpt'!FG$36</f>
        <v>-221</v>
      </c>
      <c r="FH9" s="141">
        <f>'PADD1 mthly rpt'!FH$36</f>
        <v>203</v>
      </c>
      <c r="FI9" s="141">
        <f>'PADD1 mthly rpt'!FI$36</f>
        <v>-68</v>
      </c>
      <c r="FJ9" s="141">
        <f>'PADD1 mthly rpt'!FJ$36</f>
        <v>526</v>
      </c>
      <c r="FK9" s="141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30">
        <f>'PADD1 mthly rpt'!FV$36</f>
        <v>1573</v>
      </c>
      <c r="FW9" s="30">
        <f>'PADD1 mthly rpt'!FW$36</f>
        <v>427</v>
      </c>
      <c r="FX9" s="30">
        <f>'PADD1 mthly rpt'!FX$36</f>
        <v>1186</v>
      </c>
      <c r="FY9" s="254">
        <f>'PADD1 mthly rpt'!FY$36</f>
        <v>419</v>
      </c>
      <c r="FZ9" s="116">
        <f>'PADD1 mthly rpt'!FZ$36</f>
        <v>314.99999999999909</v>
      </c>
      <c r="GA9" s="116">
        <f>'PADD1 mthly rpt'!GA$36</f>
        <v>-166.26754918749339</v>
      </c>
      <c r="GB9" s="116">
        <f>'PADD1 mthly rpt'!GB$36</f>
        <v>-1112.5192243452316</v>
      </c>
      <c r="GC9" s="116">
        <f>'PADD1 mthly rpt'!GC$36</f>
        <v>-1345.0846631803438</v>
      </c>
      <c r="GD9" s="116">
        <f>'PADD1 mthly rpt'!GD$36</f>
        <v>-1077.8444252936351</v>
      </c>
      <c r="GE9" s="116">
        <f>'PADD1 mthly rpt'!GE$36</f>
        <v>-758.25779151349843</v>
      </c>
      <c r="GF9" s="116">
        <f>'PADD1 mthly rpt'!GF$36</f>
        <v>-1283.7860760244157</v>
      </c>
      <c r="GG9" s="116">
        <f>'PADD1 mthly rpt'!GG$36</f>
        <v>-1244.8594574265908</v>
      </c>
      <c r="GH9" s="116">
        <f>'PADD1 mthly rpt'!GH$36</f>
        <v>-2829.3245815890086</v>
      </c>
      <c r="GI9" s="116">
        <f>'PADD1 mthly rpt'!GI$36</f>
        <v>-1830.7490155436008</v>
      </c>
      <c r="GJ9" s="116">
        <f>'PADD1 mthly rpt'!GJ$36</f>
        <v>-1302.2384557903688</v>
      </c>
      <c r="GK9" s="116">
        <f>'PADD1 mthly rpt'!GK$36</f>
        <v>-566.24897727342704</v>
      </c>
      <c r="GL9" s="116">
        <f>'PADD1 mthly rpt'!GL$36</f>
        <v>431.08780553994166</v>
      </c>
    </row>
    <row r="10" spans="1:194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1">
        <f>'PADD1 mthly rpt'!DZ$37</f>
        <v>-69.399999999999636</v>
      </c>
      <c r="EA10" s="141">
        <f>'PADD1 mthly rpt'!EA$37</f>
        <v>562.60000000000036</v>
      </c>
      <c r="EB10" s="141">
        <f>'PADD1 mthly rpt'!EB$37</f>
        <v>1266.3999999999996</v>
      </c>
      <c r="EC10" s="141">
        <f>'PADD1 mthly rpt'!EC$37</f>
        <v>1721.6000000000004</v>
      </c>
      <c r="ED10" s="141">
        <f>'PADD1 mthly rpt'!ED$37</f>
        <v>1701</v>
      </c>
      <c r="EE10" s="141">
        <f>'PADD1 mthly rpt'!EE$37</f>
        <v>1592.8000000000002</v>
      </c>
      <c r="EF10" s="141">
        <f>'PADD1 mthly rpt'!EF$37</f>
        <v>1187.8357142857144</v>
      </c>
      <c r="EG10" s="141">
        <f>'PADD1 mthly rpt'!EG$37</f>
        <v>1598.1999999999998</v>
      </c>
      <c r="EH10" s="141">
        <f>'PADD1 mthly rpt'!EH$37</f>
        <v>1434.6</v>
      </c>
      <c r="EI10" s="141">
        <f>'PADD1 mthly rpt'!EI$37</f>
        <v>288.80000000000018</v>
      </c>
      <c r="EJ10" s="141">
        <f>'PADD1 mthly rpt'!EJ$37</f>
        <v>-313.19999999999936</v>
      </c>
      <c r="EK10" s="141">
        <f>'PADD1 mthly rpt'!EK$37</f>
        <v>586.80000000000018</v>
      </c>
      <c r="EL10" s="141">
        <f>'PADD1 mthly rpt'!EL$37</f>
        <v>1658.1999999999998</v>
      </c>
      <c r="EM10" s="141">
        <f>'PADD1 mthly rpt'!EM$37</f>
        <v>1560.6000000000004</v>
      </c>
      <c r="EN10" s="141">
        <f>'PADD1 mthly rpt'!EN$37</f>
        <v>581.60000000000036</v>
      </c>
      <c r="EO10" s="141">
        <f>'PADD1 mthly rpt'!EO$37</f>
        <v>1492.3999999999996</v>
      </c>
      <c r="EP10" s="141">
        <f>'PADD1 mthly rpt'!EP$37</f>
        <v>473</v>
      </c>
      <c r="EQ10" s="141">
        <f>'PADD1 mthly rpt'!EQ$37</f>
        <v>1265.4000000000001</v>
      </c>
      <c r="ER10" s="141">
        <f>'PADD1 mthly rpt'!ER$37</f>
        <v>1654.6357142857146</v>
      </c>
      <c r="ES10" s="141">
        <f>'PADD1 mthly rpt'!ES$37</f>
        <v>478.19999999999982</v>
      </c>
      <c r="ET10" s="141">
        <f>'PADD1 mthly rpt'!ET$37</f>
        <v>-482.80000000000018</v>
      </c>
      <c r="EU10" s="141">
        <f>'PADD1 mthly rpt'!EU$37</f>
        <v>28.599999999999909</v>
      </c>
      <c r="EV10" s="141">
        <f>'PADD1 mthly rpt'!EV$37</f>
        <v>215.39999999999964</v>
      </c>
      <c r="EW10" s="141">
        <f>'PADD1 mthly rpt'!EW$37</f>
        <v>226.39999999999964</v>
      </c>
      <c r="EX10" s="141">
        <f>'PADD1 mthly rpt'!EX$37</f>
        <v>538.39999999999964</v>
      </c>
      <c r="EY10" s="141">
        <f>'PADD1 mthly rpt'!EY$37</f>
        <v>-367.19999999999982</v>
      </c>
      <c r="EZ10" s="141">
        <f>'PADD1 mthly rpt'!EZ$37</f>
        <v>333.80000000000018</v>
      </c>
      <c r="FA10" s="141">
        <f>'PADD1 mthly rpt'!FA$37</f>
        <v>921</v>
      </c>
      <c r="FB10" s="141">
        <f>'PADD1 mthly rpt'!FB$37</f>
        <v>450.60000000000036</v>
      </c>
      <c r="FC10" s="141">
        <f>'PADD1 mthly rpt'!FC$37</f>
        <v>-751.80000000000018</v>
      </c>
      <c r="FD10" s="141">
        <f>'PADD1 mthly rpt'!FD$37</f>
        <v>460.40000000000009</v>
      </c>
      <c r="FE10" s="141">
        <f>'PADD1 mthly rpt'!FE$37</f>
        <v>143</v>
      </c>
      <c r="FF10" s="141">
        <f>'PADD1 mthly rpt'!FF$37</f>
        <v>-119</v>
      </c>
      <c r="FG10" s="141">
        <f>'PADD1 mthly rpt'!FG$37</f>
        <v>-3.4000000000000909</v>
      </c>
      <c r="FH10" s="141">
        <f>'PADD1 mthly rpt'!FH$37</f>
        <v>538.80000000000018</v>
      </c>
      <c r="FI10" s="141">
        <f>'PADD1 mthly rpt'!FI$37</f>
        <v>356</v>
      </c>
      <c r="FJ10" s="141">
        <f>'PADD1 mthly rpt'!FJ$37</f>
        <v>1106.8000000000002</v>
      </c>
      <c r="FK10" s="141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1278.1999999999998</v>
      </c>
      <c r="FQ10" s="30">
        <f>'PADD1 mthly rpt'!FQ$37</f>
        <v>949.59999999999991</v>
      </c>
      <c r="FR10" s="30">
        <f>'PADD1 mthly rpt'!FR$37</f>
        <v>481.40000000000009</v>
      </c>
      <c r="FS10" s="30">
        <f>'PADD1 mthly rpt'!FS$37</f>
        <v>372.40000000000009</v>
      </c>
      <c r="FT10" s="30">
        <f>'PADD1 mthly rpt'!FT$37</f>
        <v>593.19999999999982</v>
      </c>
      <c r="FU10" s="30">
        <f>'PADD1 mthly rpt'!FU$37</f>
        <v>571.19999999999982</v>
      </c>
      <c r="FV10" s="30">
        <f>'PADD1 mthly rpt'!FV$37</f>
        <v>2133.6000000000004</v>
      </c>
      <c r="FW10" s="30">
        <f>'PADD1 mthly rpt'!FW$37</f>
        <v>1646</v>
      </c>
      <c r="FX10" s="30">
        <f>'PADD1 mthly rpt'!FX$37</f>
        <v>1559</v>
      </c>
      <c r="FY10" s="254">
        <f>'PADD1 mthly rpt'!FY$37</f>
        <v>747.39999999999964</v>
      </c>
      <c r="FZ10" s="116">
        <f>'PADD1 mthly rpt'!FZ$37</f>
        <v>312.79999999999927</v>
      </c>
      <c r="GA10" s="116">
        <f>'PADD1 mthly rpt'!GA$37</f>
        <v>630.73245081250661</v>
      </c>
      <c r="GB10" s="116">
        <f>'PADD1 mthly rpt'!GB$37</f>
        <v>-246.7192243452314</v>
      </c>
      <c r="GC10" s="116">
        <f>'PADD1 mthly rpt'!GC$37</f>
        <v>-698.6846631803437</v>
      </c>
      <c r="GD10" s="116">
        <f>'PADD1 mthly rpt'!GD$37</f>
        <v>-773.04442529363496</v>
      </c>
      <c r="GE10" s="116">
        <f>'PADD1 mthly rpt'!GE$37</f>
        <v>-588.05779151349861</v>
      </c>
      <c r="GF10" s="116">
        <f>'PADD1 mthly rpt'!GF$37</f>
        <v>-824.18607602441534</v>
      </c>
      <c r="GG10" s="116">
        <f>'PADD1 mthly rpt'!GG$37</f>
        <v>-728.65945742659096</v>
      </c>
      <c r="GH10" s="116">
        <f>'PADD1 mthly rpt'!GH$37</f>
        <v>-1178.924581589009</v>
      </c>
      <c r="GI10" s="116">
        <f>'PADD1 mthly rpt'!GI$37</f>
        <v>-653.54901554360094</v>
      </c>
      <c r="GJ10" s="116">
        <f>'PADD1 mthly rpt'!GJ$37</f>
        <v>-118.43845579036861</v>
      </c>
      <c r="GK10" s="116">
        <f>'PADD1 mthly rpt'!GK$37</f>
        <v>-123.04897727342723</v>
      </c>
      <c r="GL10" s="116">
        <f>'PADD1 mthly rpt'!GL$37</f>
        <v>600.68780553994111</v>
      </c>
    </row>
    <row r="11" spans="1:194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1">
        <f>'PADD1 mthly rpt'!DZ$38</f>
        <v>3513</v>
      </c>
      <c r="EA11" s="141">
        <f>'PADD1 mthly rpt'!EA$38</f>
        <v>4605</v>
      </c>
      <c r="EB11" s="141">
        <f>'PADD1 mthly rpt'!EB$38</f>
        <v>5703</v>
      </c>
      <c r="EC11" s="141">
        <f>'PADD1 mthly rpt'!EC$38</f>
        <v>5794</v>
      </c>
      <c r="ED11" s="141">
        <f>'PADD1 mthly rpt'!ED$38</f>
        <v>5431</v>
      </c>
      <c r="EE11" s="141">
        <f>'PADD1 mthly rpt'!EE$38</f>
        <v>3749</v>
      </c>
      <c r="EF11" s="141">
        <f>'PADD1 mthly rpt'!EF$38</f>
        <v>2229</v>
      </c>
      <c r="EG11" s="141">
        <f>'PADD1 mthly rpt'!EG$38</f>
        <v>2394</v>
      </c>
      <c r="EH11" s="141">
        <f>'PADD1 mthly rpt'!EH$38</f>
        <v>2949</v>
      </c>
      <c r="EI11" s="141">
        <f>'PADD1 mthly rpt'!EI$38</f>
        <v>2577</v>
      </c>
      <c r="EJ11" s="141">
        <f>'PADD1 mthly rpt'!EJ$38</f>
        <v>2663.0000000000005</v>
      </c>
      <c r="EK11" s="141">
        <f>'PADD1 mthly rpt'!EK$38</f>
        <v>3957</v>
      </c>
      <c r="EL11" s="141">
        <f>'PADD1 mthly rpt'!EL$38</f>
        <v>5351</v>
      </c>
      <c r="EM11" s="141">
        <f>'PADD1 mthly rpt'!EM$38</f>
        <v>5921</v>
      </c>
      <c r="EN11" s="141">
        <f>'PADD1 mthly rpt'!EN$38</f>
        <v>5453</v>
      </c>
      <c r="EO11" s="141">
        <f>'PADD1 mthly rpt'!EO$38</f>
        <v>5992</v>
      </c>
      <c r="EP11" s="141">
        <f>'PADD1 mthly rpt'!EP$38</f>
        <v>4722</v>
      </c>
      <c r="EQ11" s="141">
        <f>'PADD1 mthly rpt'!EQ$38</f>
        <v>3837</v>
      </c>
      <c r="ER11" s="141">
        <f>'PADD1 mthly rpt'!ER$38</f>
        <v>2915</v>
      </c>
      <c r="ES11" s="141">
        <f>'PADD1 mthly rpt'!ES$38</f>
        <v>1657</v>
      </c>
      <c r="ET11" s="141">
        <f>'PADD1 mthly rpt'!ET$38</f>
        <v>1413</v>
      </c>
      <c r="EU11" s="141">
        <f>'PADD1 mthly rpt'!EU$38</f>
        <v>2437</v>
      </c>
      <c r="EV11" s="141">
        <f>'PADD1 mthly rpt'!EV$38</f>
        <v>3190</v>
      </c>
      <c r="EW11" s="141">
        <f>'PADD1 mthly rpt'!EW$38</f>
        <v>3759</v>
      </c>
      <c r="EX11" s="141">
        <f>'PADD1 mthly rpt'!EX$38</f>
        <v>4623</v>
      </c>
      <c r="EY11" s="141">
        <f>'PADD1 mthly rpt'!EY$38</f>
        <v>4307</v>
      </c>
      <c r="EZ11" s="141">
        <f>'PADD1 mthly rpt'!EZ$38</f>
        <v>5300</v>
      </c>
      <c r="FA11" s="141">
        <f>'PADD1 mthly rpt'!FA$38</f>
        <v>5701</v>
      </c>
      <c r="FB11" s="141">
        <f>'PADD1 mthly rpt'!FB$38</f>
        <v>4707</v>
      </c>
      <c r="FC11" s="141">
        <f>'PADD1 mthly rpt'!FC$38</f>
        <v>1929</v>
      </c>
      <c r="FD11" s="141">
        <f>'PADD1 mthly rpt'!FD$38</f>
        <v>1902</v>
      </c>
      <c r="FE11" s="141">
        <f>'PADD1 mthly rpt'!FE$38</f>
        <v>1272</v>
      </c>
      <c r="FF11" s="141">
        <f>'PADD1 mthly rpt'!FF$38</f>
        <v>1495</v>
      </c>
      <c r="FG11" s="141">
        <f>'PADD1 mthly rpt'!FG$38</f>
        <v>2216</v>
      </c>
      <c r="FH11" s="141">
        <f>'PADD1 mthly rpt'!FH$38</f>
        <v>3393</v>
      </c>
      <c r="FI11" s="141">
        <f>'PADD1 mthly rpt'!FI$38</f>
        <v>3691</v>
      </c>
      <c r="FJ11" s="141">
        <f>'PADD1 mthly rpt'!FJ$38</f>
        <v>5149</v>
      </c>
      <c r="FK11" s="141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2981</v>
      </c>
      <c r="FQ11" s="30">
        <f>'PADD1 mthly rpt'!FQ$38</f>
        <v>2333</v>
      </c>
      <c r="FR11" s="30">
        <f>'PADD1 mthly rpt'!FR$38</f>
        <v>2269</v>
      </c>
      <c r="FS11" s="30">
        <f>'PADD1 mthly rpt'!FS$38</f>
        <v>2756</v>
      </c>
      <c r="FT11" s="30">
        <f>'PADD1 mthly rpt'!FT$38</f>
        <v>3647</v>
      </c>
      <c r="FU11" s="30">
        <f>'PADD1 mthly rpt'!FU$38</f>
        <v>4264</v>
      </c>
      <c r="FV11" s="30">
        <f>'PADD1 mthly rpt'!FV$38</f>
        <v>6722</v>
      </c>
      <c r="FW11" s="30">
        <f>'PADD1 mthly rpt'!FW$38</f>
        <v>6764</v>
      </c>
      <c r="FX11" s="30">
        <f>'PADD1 mthly rpt'!FX$38</f>
        <v>7063</v>
      </c>
      <c r="FY11" s="254">
        <f>'PADD1 mthly rpt'!FY$38</f>
        <v>6428</v>
      </c>
      <c r="FZ11" s="116">
        <f>'PADD1 mthly rpt'!FZ$38</f>
        <v>5130.9999999999991</v>
      </c>
      <c r="GA11" s="116">
        <f>'PADD1 mthly rpt'!GA$38</f>
        <v>3922.7324508125066</v>
      </c>
      <c r="GB11" s="116">
        <f>'PADD1 mthly rpt'!GB$38</f>
        <v>1868.4807756547684</v>
      </c>
      <c r="GC11" s="116">
        <f>'PADD1 mthly rpt'!GC$38</f>
        <v>987.9153368196562</v>
      </c>
      <c r="GD11" s="116">
        <f>'PADD1 mthly rpt'!GD$38</f>
        <v>1191.1555747063649</v>
      </c>
      <c r="GE11" s="116">
        <f>'PADD1 mthly rpt'!GE$38</f>
        <v>1997.7422084865016</v>
      </c>
      <c r="GF11" s="116">
        <f>'PADD1 mthly rpt'!GF$38</f>
        <v>2363.2139239755843</v>
      </c>
      <c r="GG11" s="116">
        <f>'PADD1 mthly rpt'!GG$38</f>
        <v>3019.1405425734092</v>
      </c>
      <c r="GH11" s="116">
        <f>'PADD1 mthly rpt'!GH$38</f>
        <v>3892.6754184109914</v>
      </c>
      <c r="GI11" s="116">
        <f>'PADD1 mthly rpt'!GI$38</f>
        <v>4933.2509844563992</v>
      </c>
      <c r="GJ11" s="116">
        <f>'PADD1 mthly rpt'!GJ$38</f>
        <v>5760.7615442096312</v>
      </c>
      <c r="GK11" s="116">
        <f>'PADD1 mthly rpt'!GK$38</f>
        <v>5861.751022726573</v>
      </c>
      <c r="GL11" s="116">
        <f>'PADD1 mthly rpt'!GL$38</f>
        <v>5562.0878055399407</v>
      </c>
    </row>
    <row r="12" spans="1:194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1">
        <f>'PADD1 mthly rpt'!DZ$39</f>
        <v>0</v>
      </c>
      <c r="EA12" s="141">
        <f>'PADD1 mthly rpt'!EA$39</f>
        <v>0</v>
      </c>
      <c r="EB12" s="141">
        <f>'PADD1 mthly rpt'!EB$39</f>
        <v>0</v>
      </c>
      <c r="EC12" s="141">
        <f>'PADD1 mthly rpt'!EC$39</f>
        <v>0</v>
      </c>
      <c r="ED12" s="141">
        <f>'PADD1 mthly rpt'!ED$39</f>
        <v>0</v>
      </c>
      <c r="EE12" s="141">
        <f>'PADD1 mthly rpt'!EE$39</f>
        <v>0</v>
      </c>
      <c r="EF12" s="141">
        <f>'PADD1 mthly rpt'!EF$39</f>
        <v>0</v>
      </c>
      <c r="EG12" s="141">
        <f>'PADD1 mthly rpt'!EG$39</f>
        <v>0</v>
      </c>
      <c r="EH12" s="141">
        <f>'PADD1 mthly rpt'!EH$39</f>
        <v>0</v>
      </c>
      <c r="EI12" s="141">
        <f>'PADD1 mthly rpt'!EI$39</f>
        <v>0</v>
      </c>
      <c r="EJ12" s="141">
        <f>'PADD1 mthly rpt'!EJ$39</f>
        <v>0</v>
      </c>
      <c r="EK12" s="141">
        <f>'PADD1 mthly rpt'!EK$39</f>
        <v>0</v>
      </c>
      <c r="EL12" s="141">
        <f>'PADD1 mthly rpt'!EL$39</f>
        <v>0</v>
      </c>
      <c r="EM12" s="141">
        <f>'PADD1 mthly rpt'!EM$39</f>
        <v>0</v>
      </c>
      <c r="EN12" s="141">
        <f>'PADD1 mthly rpt'!EN$39</f>
        <v>0</v>
      </c>
      <c r="EO12" s="141">
        <f>'PADD1 mthly rpt'!EO$39</f>
        <v>0</v>
      </c>
      <c r="EP12" s="141">
        <f>'PADD1 mthly rpt'!EP$39</f>
        <v>0</v>
      </c>
      <c r="EQ12" s="141">
        <f>'PADD1 mthly rpt'!EQ$39</f>
        <v>0</v>
      </c>
      <c r="ER12" s="141">
        <f>'PADD1 mthly rpt'!ER$39</f>
        <v>0</v>
      </c>
      <c r="ES12" s="141">
        <f>'PADD1 mthly rpt'!ES$39</f>
        <v>0</v>
      </c>
      <c r="ET12" s="141">
        <f>'PADD1 mthly rpt'!ET$39</f>
        <v>0</v>
      </c>
      <c r="EU12" s="141">
        <f>'PADD1 mthly rpt'!EU$39</f>
        <v>0</v>
      </c>
      <c r="EV12" s="141">
        <f>'PADD1 mthly rpt'!EV$39</f>
        <v>0</v>
      </c>
      <c r="EW12" s="141">
        <f>'PADD1 mthly rpt'!EW$39</f>
        <v>0</v>
      </c>
      <c r="EX12" s="141">
        <f>'PADD1 mthly rpt'!EX$39</f>
        <v>0</v>
      </c>
      <c r="EY12" s="141">
        <f>'PADD1 mthly rpt'!EY$39</f>
        <v>0</v>
      </c>
      <c r="EZ12" s="141">
        <f>'PADD1 mthly rpt'!EZ$39</f>
        <v>0</v>
      </c>
      <c r="FA12" s="141">
        <f>'PADD1 mthly rpt'!FA$39</f>
        <v>0</v>
      </c>
      <c r="FB12" s="141">
        <f>'PADD1 mthly rpt'!FB$39</f>
        <v>0</v>
      </c>
      <c r="FC12" s="141">
        <f>'PADD1 mthly rpt'!FC$39</f>
        <v>0</v>
      </c>
      <c r="FD12" s="141">
        <f>'PADD1 mthly rpt'!FD$39</f>
        <v>0</v>
      </c>
      <c r="FE12" s="141">
        <f>'PADD1 mthly rpt'!FE$39</f>
        <v>0</v>
      </c>
      <c r="FF12" s="141">
        <f>'PADD1 mthly rpt'!FF$39</f>
        <v>0</v>
      </c>
      <c r="FG12" s="141">
        <f>'PADD1 mthly rpt'!FG$39</f>
        <v>0</v>
      </c>
      <c r="FH12" s="141">
        <f>'PADD1 mthly rpt'!FH$39</f>
        <v>0</v>
      </c>
      <c r="FI12" s="141">
        <f>'PADD1 mthly rpt'!FI$39</f>
        <v>0</v>
      </c>
      <c r="FJ12" s="141">
        <f>'PADD1 mthly rpt'!FJ$39</f>
        <v>0</v>
      </c>
      <c r="FK12" s="141">
        <f>'PADD1 mthly rpt'!FK$39</f>
        <v>0</v>
      </c>
      <c r="FL12" s="30">
        <f>'PADD1 mthly rpt'!FL$39</f>
        <v>0</v>
      </c>
      <c r="FM12" s="30">
        <f>'PADD1 mthly rpt'!FM$39</f>
        <v>0</v>
      </c>
      <c r="FN12" s="30">
        <f>'PADD1 mthly rpt'!FN$39</f>
        <v>0</v>
      </c>
      <c r="FO12" s="30">
        <f>'PADD1 mthly rpt'!FO$39</f>
        <v>0</v>
      </c>
      <c r="FP12" s="30">
        <f>'PADD1 mthly rpt'!FP$39</f>
        <v>0</v>
      </c>
      <c r="FQ12" s="30">
        <f>'PADD1 mthly rpt'!FQ$39</f>
        <v>0</v>
      </c>
      <c r="FR12" s="30">
        <f>'PADD1 mthly rpt'!FR$39</f>
        <v>0</v>
      </c>
      <c r="FS12" s="30">
        <f>'PADD1 mthly rpt'!FS$39</f>
        <v>0</v>
      </c>
      <c r="FT12" s="30">
        <f>'PADD1 mthly rpt'!FT$39</f>
        <v>0</v>
      </c>
      <c r="FU12" s="30">
        <f>'PADD1 mthly rpt'!FU$39</f>
        <v>0</v>
      </c>
      <c r="FV12" s="30">
        <f>'PADD1 mthly rpt'!FV$39</f>
        <v>0</v>
      </c>
      <c r="FW12" s="30">
        <f>'PADD1 mthly rpt'!FW$39</f>
        <v>0</v>
      </c>
      <c r="FX12" s="30">
        <f>'PADD1 mthly rpt'!FX$39</f>
        <v>-265</v>
      </c>
      <c r="FY12" s="254">
        <f>'PADD1 mthly rpt'!FY$39</f>
        <v>0</v>
      </c>
      <c r="FZ12" s="116">
        <f>'PADD1 mthly rpt'!FZ$39</f>
        <v>-3.000000000001819</v>
      </c>
      <c r="GA12" s="116">
        <f>'PADD1 mthly rpt'!GA$39</f>
        <v>-232.82040423006219</v>
      </c>
      <c r="GB12" s="116">
        <f>'PADD1 mthly rpt'!GB$39</f>
        <v>-1149.7870122158743</v>
      </c>
      <c r="GC12" s="116">
        <f>'PADD1 mthly rpt'!GC$39</f>
        <v>-1729.9181585935648</v>
      </c>
      <c r="GD12" s="116">
        <f>'PADD1 mthly rpt'!GD$39</f>
        <v>-1932.5031737828294</v>
      </c>
      <c r="GE12" s="116">
        <f>'PADD1 mthly rpt'!GE$39</f>
        <v>-2098.2709770020087</v>
      </c>
      <c r="GF12" s="116">
        <f>'PADD1 mthly rpt'!GF$39</f>
        <v>-2260.4745370755609</v>
      </c>
      <c r="GG12" s="116">
        <f>'PADD1 mthly rpt'!GG$39</f>
        <v>-2420.0745270171346</v>
      </c>
      <c r="GH12" s="116">
        <f>'PADD1 mthly rpt'!GH$39</f>
        <v>-2385.000484962934</v>
      </c>
      <c r="GI12" s="116">
        <f>'PADD1 mthly rpt'!GI$39</f>
        <v>-2326.4491247766418</v>
      </c>
      <c r="GJ12" s="116">
        <f>'PADD1 mthly rpt'!GJ$39</f>
        <v>-2198.4761800610295</v>
      </c>
      <c r="GK12" s="116">
        <f>'PADD1 mthly rpt'!GK$39</f>
        <v>-2282.0280162467325</v>
      </c>
      <c r="GL12" s="116">
        <f>'PADD1 mthly rpt'!GL$39</f>
        <v>6854.0878055399407</v>
      </c>
    </row>
    <row r="13" spans="1:194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261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</row>
    <row r="14" spans="1:194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49">
        <f>'PADD1 mthly rpt'!DZ$41</f>
        <v>22.439617598815357</v>
      </c>
      <c r="EA14" s="149">
        <f>'PADD1 mthly rpt'!EA$41</f>
        <v>24.906910112484166</v>
      </c>
      <c r="EB14" s="149">
        <f>'PADD1 mthly rpt'!EB$41</f>
        <v>31.571907743618528</v>
      </c>
      <c r="EC14" s="149">
        <f>'PADD1 mthly rpt'!EC$41</f>
        <v>28.651318184000736</v>
      </c>
      <c r="ED14" s="149">
        <f>'PADD1 mthly rpt'!ED$41</f>
        <v>23.481261625649971</v>
      </c>
      <c r="EE14" s="149">
        <f>'PADD1 mthly rpt'!EE$41</f>
        <v>16.750383079900669</v>
      </c>
      <c r="EF14" s="149">
        <f>'PADD1 mthly rpt'!EF$41</f>
        <v>12.277127996712949</v>
      </c>
      <c r="EG14" s="149">
        <f>'PADD1 mthly rpt'!EG$41</f>
        <v>15.403698006567605</v>
      </c>
      <c r="EH14" s="149">
        <f>'PADD1 mthly rpt'!EH$41</f>
        <v>19.247021233155085</v>
      </c>
      <c r="EI14" s="149">
        <f>'PADD1 mthly rpt'!EI$41</f>
        <v>16.400972884266292</v>
      </c>
      <c r="EJ14" s="149">
        <f>'PADD1 mthly rpt'!EJ$41</f>
        <v>16.866117953344776</v>
      </c>
      <c r="EK14" s="149">
        <f>'PADD1 mthly rpt'!EK$41</f>
        <v>23.772173003445676</v>
      </c>
      <c r="EL14" s="149">
        <f>'PADD1 mthly rpt'!EL$41</f>
        <v>32.534745370455973</v>
      </c>
      <c r="EM14" s="149">
        <f>'PADD1 mthly rpt'!EM$41</f>
        <v>36.043375438912349</v>
      </c>
      <c r="EN14" s="149">
        <f>'PADD1 mthly rpt'!EN$41</f>
        <v>28.515533237672376</v>
      </c>
      <c r="EO14" s="149">
        <f>'PADD1 mthly rpt'!EO$41</f>
        <v>33.065124019117889</v>
      </c>
      <c r="EP14" s="149">
        <f>'PADD1 mthly rpt'!EP$41</f>
        <v>21.249015960671002</v>
      </c>
      <c r="EQ14" s="149">
        <f>'PADD1 mthly rpt'!EQ$41</f>
        <v>17.774238829564503</v>
      </c>
      <c r="ER14" s="149">
        <f>'PADD1 mthly rpt'!ER$41</f>
        <v>15.068032749652881</v>
      </c>
      <c r="ES14" s="149">
        <f>'PADD1 mthly rpt'!ES$41</f>
        <v>10.18904942362443</v>
      </c>
      <c r="ET14" s="149">
        <f>'PADD1 mthly rpt'!ET$41</f>
        <v>11.427934891744174</v>
      </c>
      <c r="EU14" s="149">
        <f>'PADD1 mthly rpt'!EU$41</f>
        <v>16.531873450563392</v>
      </c>
      <c r="EV14" s="149">
        <f>'PADD1 mthly rpt'!EV$41</f>
        <v>20.466096893708325</v>
      </c>
      <c r="EW14" s="149">
        <f>'PADD1 mthly rpt'!EW$41</f>
        <v>22.540910979555989</v>
      </c>
      <c r="EX14" s="149">
        <f>'PADD1 mthly rpt'!EX$41</f>
        <v>28.072413943893633</v>
      </c>
      <c r="EY14" s="149">
        <f>'PADD1 mthly rpt'!EY$41</f>
        <v>23.283491334287355</v>
      </c>
      <c r="EZ14" s="149">
        <f>'PADD1 mthly rpt'!EZ$41</f>
        <v>24.21360135483657</v>
      </c>
      <c r="FA14" s="149">
        <f>'PADD1 mthly rpt'!FA$41</f>
        <v>27.778100422950516</v>
      </c>
      <c r="FB14" s="149">
        <f>'PADD1 mthly rpt'!FB$41</f>
        <v>20.039483358050838</v>
      </c>
      <c r="FC14" s="149">
        <f>'PADD1 mthly rpt'!FC$41</f>
        <v>8.9117271132974647</v>
      </c>
      <c r="FD14" s="149">
        <f>'PADD1 mthly rpt'!FD$41</f>
        <v>10.307087743117634</v>
      </c>
      <c r="FE14" s="149">
        <f>'PADD1 mthly rpt'!FE$41</f>
        <v>10.467004246605381</v>
      </c>
      <c r="FF14" s="149">
        <f>'PADD1 mthly rpt'!FF$41</f>
        <v>10.24592494263975</v>
      </c>
      <c r="FG14" s="149">
        <f>'PADD1 mthly rpt'!FG$41</f>
        <v>14.699771472213337</v>
      </c>
      <c r="FH14" s="149">
        <f>'PADD1 mthly rpt'!FH$41</f>
        <v>20.701058889876787</v>
      </c>
      <c r="FI14" s="149">
        <f>'PADD1 mthly rpt'!FI$41</f>
        <v>18.863999249130284</v>
      </c>
      <c r="FJ14" s="149">
        <f>'PADD1 mthly rpt'!FJ$41</f>
        <v>25.709872146395778</v>
      </c>
      <c r="FK14" s="149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17.364706327087251</v>
      </c>
      <c r="FP14" s="42">
        <f>'PADD1 mthly rpt'!FP$41</f>
        <v>14.103696445765618</v>
      </c>
      <c r="FQ14" s="42">
        <f>'PADD1 mthly rpt'!FQ$41</f>
        <v>10.98586486903878</v>
      </c>
      <c r="FR14" s="42">
        <f>'PADD1 mthly rpt'!FR$41</f>
        <v>11.112849756982181</v>
      </c>
      <c r="FS14" s="42">
        <f>'PADD1 mthly rpt'!FS$41</f>
        <v>13.983095289743957</v>
      </c>
      <c r="FT14" s="42">
        <f>'PADD1 mthly rpt'!FT$41</f>
        <v>16.681889614238305</v>
      </c>
      <c r="FU14" s="42">
        <f>'PADD1 mthly rpt'!FU$41</f>
        <v>19.81403295789984</v>
      </c>
      <c r="FV14" s="42">
        <f>'PADD1 mthly rpt'!FV$41</f>
        <v>32.048580572265884</v>
      </c>
      <c r="FW14" s="42">
        <f>'PADD1 mthly rpt'!FW$41</f>
        <v>24.636708429020548</v>
      </c>
      <c r="FX14" s="42">
        <f>'PADD1 mthly rpt'!FX$41</f>
        <v>30.866321927755763</v>
      </c>
      <c r="FY14" s="311">
        <f>'PADD1 mthly rpt'!FY$41</f>
        <v>27.852896570611644</v>
      </c>
      <c r="FZ14" s="118">
        <f>'PADD1 mthly rpt'!FZ$41</f>
        <v>21.789852427117982</v>
      </c>
      <c r="GA14" s="118">
        <f>'PADD1 mthly rpt'!GA$41</f>
        <v>14.360846420599943</v>
      </c>
      <c r="GB14" s="118">
        <f>'PADD1 mthly rpt'!GB$41</f>
        <v>9.1108396537456269</v>
      </c>
      <c r="GC14" s="118">
        <f>'PADD1 mthly rpt'!GC$41</f>
        <v>7.5117612548565171</v>
      </c>
      <c r="GD14" s="118">
        <f>'PADD1 mthly rpt'!GD$41</f>
        <v>9.4679269512301758</v>
      </c>
      <c r="GE14" s="118">
        <f>'PADD1 mthly rpt'!GE$41</f>
        <v>13.629667001746881</v>
      </c>
      <c r="GF14" s="118">
        <f>'PADD1 mthly rpt'!GF$41</f>
        <v>14.891213124330092</v>
      </c>
      <c r="GG14" s="118">
        <f>'PADD1 mthly rpt'!GG$41</f>
        <v>17.788880673955898</v>
      </c>
      <c r="GH14" s="118">
        <f>'PADD1 mthly rpt'!GH$41</f>
        <v>21.714708787154109</v>
      </c>
      <c r="GI14" s="118">
        <f>'PADD1 mthly rpt'!GI$41</f>
        <v>25.998704127734605</v>
      </c>
      <c r="GJ14" s="118">
        <f>'PADD1 mthly rpt'!GJ$41</f>
        <v>27.876560881854402</v>
      </c>
      <c r="GK14" s="118">
        <f>'PADD1 mthly rpt'!GK$41</f>
        <v>25.030119771146047</v>
      </c>
      <c r="GL14" s="118">
        <f>'PADD1 mthly rpt'!GL$41</f>
        <v>21.640072346272785</v>
      </c>
    </row>
    <row r="15" spans="1:194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49">
        <f>'PADD1 mthly rpt'!DZ$42</f>
        <v>-6.5948349141941414</v>
      </c>
      <c r="EA15" s="149">
        <f>'PADD1 mthly rpt'!EA$42</f>
        <v>-1.9306175683333322</v>
      </c>
      <c r="EB15" s="149">
        <f>'PADD1 mthly rpt'!EB$42</f>
        <v>3.8138011776382612</v>
      </c>
      <c r="EC15" s="149">
        <f>'PADD1 mthly rpt'!EC$42</f>
        <v>1.1844633075080644</v>
      </c>
      <c r="ED15" s="149">
        <f>'PADD1 mthly rpt'!ED$42</f>
        <v>1.5752474393913012</v>
      </c>
      <c r="EE15" s="149">
        <f>'PADD1 mthly rpt'!EE$42</f>
        <v>2.1606405336227095</v>
      </c>
      <c r="EF15" s="149">
        <f>'PADD1 mthly rpt'!EF$42</f>
        <v>5.9892369939666281</v>
      </c>
      <c r="EG15" s="149">
        <f>'PADD1 mthly rpt'!EG$42</f>
        <v>6.8990629979182856</v>
      </c>
      <c r="EH15" s="149">
        <f>'PADD1 mthly rpt'!EH$42</f>
        <v>5.5465719538892433</v>
      </c>
      <c r="EI15" s="149">
        <f>'PADD1 mthly rpt'!EI$42</f>
        <v>-1.9916803022215497</v>
      </c>
      <c r="EJ15" s="149">
        <f>'PADD1 mthly rpt'!EJ$42</f>
        <v>-2.0064231900599623</v>
      </c>
      <c r="EK15" s="149">
        <f>'PADD1 mthly rpt'!EK$42</f>
        <v>4.6042400603644822</v>
      </c>
      <c r="EL15" s="149">
        <f>'PADD1 mthly rpt'!EL$42</f>
        <v>10.095127771640616</v>
      </c>
      <c r="EM15" s="149">
        <f>'PADD1 mthly rpt'!EM$42</f>
        <v>11.136465326428183</v>
      </c>
      <c r="EN15" s="149">
        <f>'PADD1 mthly rpt'!EN$42</f>
        <v>-3.0563745059461525</v>
      </c>
      <c r="EO15" s="149">
        <f>'PADD1 mthly rpt'!EO$42</f>
        <v>4.4138058351171523</v>
      </c>
      <c r="EP15" s="149">
        <f>'PADD1 mthly rpt'!EP$42</f>
        <v>-2.2322456649789686</v>
      </c>
      <c r="EQ15" s="149">
        <f>'PADD1 mthly rpt'!EQ$42</f>
        <v>1.0238557496638343</v>
      </c>
      <c r="ER15" s="149">
        <f>'PADD1 mthly rpt'!ER$42</f>
        <v>2.790904752939932</v>
      </c>
      <c r="ES15" s="149">
        <f>'PADD1 mthly rpt'!ES$42</f>
        <v>-5.214648582943175</v>
      </c>
      <c r="ET15" s="149">
        <f>'PADD1 mthly rpt'!ET$42</f>
        <v>-7.8190863414109106</v>
      </c>
      <c r="EU15" s="149">
        <f>'PADD1 mthly rpt'!EU$42</f>
        <v>0.13090056629710034</v>
      </c>
      <c r="EV15" s="149">
        <f>'PADD1 mthly rpt'!EV$42</f>
        <v>3.5999789403635489</v>
      </c>
      <c r="EW15" s="149">
        <f>'PADD1 mthly rpt'!EW$42</f>
        <v>-1.2312620238896876</v>
      </c>
      <c r="EX15" s="149">
        <f>'PADD1 mthly rpt'!EX$42</f>
        <v>-4.4623314265623399</v>
      </c>
      <c r="EY15" s="149">
        <f>'PADD1 mthly rpt'!EY$42</f>
        <v>-12.759884104624994</v>
      </c>
      <c r="EZ15" s="149">
        <f>'PADD1 mthly rpt'!EZ$42</f>
        <v>-4.301931882835806</v>
      </c>
      <c r="FA15" s="149">
        <f>'PADD1 mthly rpt'!FA$42</f>
        <v>-5.2870235961673728</v>
      </c>
      <c r="FB15" s="149">
        <f>'PADD1 mthly rpt'!FB$42</f>
        <v>-1.2095326026201647</v>
      </c>
      <c r="FC15" s="149">
        <f>'PADD1 mthly rpt'!FC$42</f>
        <v>-8.8625117162670382</v>
      </c>
      <c r="FD15" s="149">
        <f>'PADD1 mthly rpt'!FD$42</f>
        <v>-4.7609450065352465</v>
      </c>
      <c r="FE15" s="149">
        <f>'PADD1 mthly rpt'!FE$42</f>
        <v>0.27795482298095031</v>
      </c>
      <c r="FF15" s="149">
        <f>'PADD1 mthly rpt'!FF$42</f>
        <v>-1.1820099491044243</v>
      </c>
      <c r="FG15" s="149">
        <f>'PADD1 mthly rpt'!FG$42</f>
        <v>-1.8321019783500549</v>
      </c>
      <c r="FH15" s="149">
        <f>'PADD1 mthly rpt'!FH$42</f>
        <v>0.2349619961684617</v>
      </c>
      <c r="FI15" s="149">
        <f>'PADD1 mthly rpt'!FI$42</f>
        <v>-3.6769117304257044</v>
      </c>
      <c r="FJ15" s="149">
        <f>'PADD1 mthly rpt'!FJ$42</f>
        <v>-2.3625417974978546</v>
      </c>
      <c r="FK15" s="149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8.4529792137897868</v>
      </c>
      <c r="FP15" s="42">
        <f>'PADD1 mthly rpt'!FP$42</f>
        <v>3.7966087026479833</v>
      </c>
      <c r="FQ15" s="42">
        <f>'PADD1 mthly rpt'!FQ$42</f>
        <v>0.51886062243339914</v>
      </c>
      <c r="FR15" s="42">
        <f>'PADD1 mthly rpt'!FR$42</f>
        <v>0.86692481434243085</v>
      </c>
      <c r="FS15" s="42">
        <f>'PADD1 mthly rpt'!FS$42</f>
        <v>-0.7166761824693797</v>
      </c>
      <c r="FT15" s="42">
        <f>'PADD1 mthly rpt'!FT$42</f>
        <v>-4.0191692756384825</v>
      </c>
      <c r="FU15" s="42">
        <f>'PADD1 mthly rpt'!FU$42</f>
        <v>0.95003370876955628</v>
      </c>
      <c r="FV15" s="42">
        <f>'PADD1 mthly rpt'!FV$42</f>
        <v>6.3387084258701059</v>
      </c>
      <c r="FW15" s="42">
        <f>'PADD1 mthly rpt'!FW$42</f>
        <v>-7.5969562953249117</v>
      </c>
      <c r="FX15" s="42">
        <f>'PADD1 mthly rpt'!FX$42</f>
        <v>9.4421526599021242</v>
      </c>
      <c r="FY15" s="311">
        <f>'PADD1 mthly rpt'!FY$42</f>
        <v>3.4692975991256603</v>
      </c>
      <c r="FZ15" s="118">
        <f>'PADD1 mthly rpt'!FZ$42</f>
        <v>1.162703402462693</v>
      </c>
      <c r="GA15" s="118">
        <f>'PADD1 mthly rpt'!GA$42</f>
        <v>-3.0038599064873086</v>
      </c>
      <c r="GB15" s="118">
        <f>'PADD1 mthly rpt'!GB$42</f>
        <v>-4.9928567920199907</v>
      </c>
      <c r="GC15" s="118">
        <f>'PADD1 mthly rpt'!GC$42</f>
        <v>-3.4741036141822628</v>
      </c>
      <c r="GD15" s="118">
        <f>'PADD1 mthly rpt'!GD$42</f>
        <v>-1.6449228057520049</v>
      </c>
      <c r="GE15" s="118">
        <f>'PADD1 mthly rpt'!GE$42</f>
        <v>-0.35342828799707604</v>
      </c>
      <c r="GF15" s="118">
        <f>'PADD1 mthly rpt'!GF$42</f>
        <v>-1.790676489908213</v>
      </c>
      <c r="GG15" s="118">
        <f>'PADD1 mthly rpt'!GG$42</f>
        <v>-2.0251522839439424</v>
      </c>
      <c r="GH15" s="118">
        <f>'PADD1 mthly rpt'!GH$42</f>
        <v>-10.333871785111775</v>
      </c>
      <c r="GI15" s="118">
        <f>'PADD1 mthly rpt'!GI$42</f>
        <v>1.3619956987140576</v>
      </c>
      <c r="GJ15" s="118">
        <f>'PADD1 mthly rpt'!GJ$42</f>
        <v>-2.9897610459013606</v>
      </c>
      <c r="GK15" s="118">
        <f>'PADD1 mthly rpt'!GK$42</f>
        <v>-2.822776799465597</v>
      </c>
      <c r="GL15" s="118">
        <f>'PADD1 mthly rpt'!GL$42</f>
        <v>-0.14978008084519701</v>
      </c>
    </row>
    <row r="16" spans="1:194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49">
        <f>'PADD1 mthly rpt'!DZ$43</f>
        <v>-5.2402014699229333</v>
      </c>
      <c r="EA16" s="149">
        <f>'PADD1 mthly rpt'!EA$43</f>
        <v>-4.8729814420367354</v>
      </c>
      <c r="EB16" s="149">
        <f>'PADD1 mthly rpt'!EB$43</f>
        <v>2.2974701430160245</v>
      </c>
      <c r="EC16" s="149">
        <f>'PADD1 mthly rpt'!EC$43</f>
        <v>4.8205236991109395</v>
      </c>
      <c r="ED16" s="149">
        <f>'PADD1 mthly rpt'!ED$43</f>
        <v>3.2012191965223025</v>
      </c>
      <c r="EE16" s="149">
        <f>'PADD1 mthly rpt'!EE$43</f>
        <v>3.8869460173053838</v>
      </c>
      <c r="EF16" s="149">
        <f>'PADD1 mthly rpt'!EF$43</f>
        <v>3.4709413180738586</v>
      </c>
      <c r="EG16" s="149">
        <f>'PADD1 mthly rpt'!EG$43</f>
        <v>5.925998329239027</v>
      </c>
      <c r="EH16" s="149">
        <f>'PADD1 mthly rpt'!EH$43</f>
        <v>4.8971112249814084</v>
      </c>
      <c r="EI16" s="149">
        <f>'PADD1 mthly rpt'!EI$43</f>
        <v>-2.3901361794126466</v>
      </c>
      <c r="EJ16" s="149">
        <f>'PADD1 mthly rpt'!EJ$43</f>
        <v>-5.5416808535537463</v>
      </c>
      <c r="EK16" s="149">
        <f>'PADD1 mthly rpt'!EK$43</f>
        <v>-1.8471616464990213</v>
      </c>
      <c r="EL16" s="149">
        <f>'PADD1 mthly rpt'!EL$43</f>
        <v>5.1962938099338061</v>
      </c>
      <c r="EM16" s="149">
        <f>'PADD1 mthly rpt'!EM$43</f>
        <v>5.8927934074508848</v>
      </c>
      <c r="EN16" s="149">
        <f>'PADD1 mthly rpt'!EN$43</f>
        <v>-2.1267757023429823</v>
      </c>
      <c r="EO16" s="149">
        <f>'PADD1 mthly rpt'!EO$43</f>
        <v>8.2192539627819485</v>
      </c>
      <c r="EP16" s="149">
        <f>'PADD1 mthly rpt'!EP$43</f>
        <v>-0.98409490147877676</v>
      </c>
      <c r="EQ16" s="149">
        <f>'PADD1 mthly rpt'!EQ$43</f>
        <v>3.612941030664917</v>
      </c>
      <c r="ER16" s="149">
        <f>'PADD1 mthly rpt'!ER$43</f>
        <v>5.6154223163419434</v>
      </c>
      <c r="ES16" s="149">
        <f>'PADD1 mthly rpt'!ES$43</f>
        <v>-0.89751411178981222</v>
      </c>
      <c r="ET16" s="149">
        <f>'PADD1 mthly rpt'!ET$43</f>
        <v>-4.3987713440513208</v>
      </c>
      <c r="EU16" s="149">
        <f>'PADD1 mthly rpt'!EU$43</f>
        <v>-1.7988638202701281</v>
      </c>
      <c r="EV16" s="149">
        <f>'PADD1 mthly rpt'!EV$43</f>
        <v>-0.97857741476705939</v>
      </c>
      <c r="EW16" s="149">
        <f>'PADD1 mthly rpt'!EW$43</f>
        <v>-2.922979060452171</v>
      </c>
      <c r="EX16" s="149">
        <f>'PADD1 mthly rpt'!EX$43</f>
        <v>-0.85576265198694657</v>
      </c>
      <c r="EY16" s="149">
        <f>'PADD1 mthly rpt'!EY$43</f>
        <v>-8.3089323356638118</v>
      </c>
      <c r="EZ16" s="149">
        <f>'PADD1 mthly rpt'!EZ$43</f>
        <v>-5.3556034619584274</v>
      </c>
      <c r="FA16" s="149">
        <f>'PADD1 mthly rpt'!FA$43</f>
        <v>1.3608834451039549</v>
      </c>
      <c r="FB16" s="149">
        <f>'PADD1 mthly rpt'!FB$43</f>
        <v>-1.4240903800829834</v>
      </c>
      <c r="FC16" s="149">
        <f>'PADD1 mthly rpt'!FC$43</f>
        <v>-4.8446258833743201</v>
      </c>
      <c r="FD16" s="149">
        <f>'PADD1 mthly rpt'!FD$43</f>
        <v>0.57878424117357241</v>
      </c>
      <c r="FE16" s="149">
        <f>'PADD1 mthly rpt'!FE$43</f>
        <v>0.66394088360535619</v>
      </c>
      <c r="FF16" s="149">
        <f>'PADD1 mthly rpt'!FF$43</f>
        <v>-3.1787336231838701</v>
      </c>
      <c r="FG16" s="149">
        <f>'PADD1 mthly rpt'!FG$43</f>
        <v>-1.7035820565834907</v>
      </c>
      <c r="FH16" s="149">
        <f>'PADD1 mthly rpt'!FH$43</f>
        <v>0.76134980864021884</v>
      </c>
      <c r="FI16" s="149">
        <f>'PADD1 mthly rpt'!FI$43</f>
        <v>-2.835450517818348</v>
      </c>
      <c r="FJ16" s="149">
        <f>'PADD1 mthly rpt'!FJ$43</f>
        <v>-0.83010778701473598</v>
      </c>
      <c r="FK16" s="149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4.1316047837871803</v>
      </c>
      <c r="FP16" s="42">
        <f>'PADD1 mthly rpt'!FP$43</f>
        <v>3.6947336638602</v>
      </c>
      <c r="FQ16" s="42">
        <f>'PADD1 mthly rpt'!FQ$43</f>
        <v>0.19244432176332005</v>
      </c>
      <c r="FR16" s="42">
        <f>'PADD1 mthly rpt'!FR$43</f>
        <v>-2.3313622038822928</v>
      </c>
      <c r="FS16" s="42">
        <f>'PADD1 mthly rpt'!FS$43</f>
        <v>-2.2921196132279604</v>
      </c>
      <c r="FT16" s="42">
        <f>'PADD1 mthly rpt'!FT$43</f>
        <v>-3.1335919334126316</v>
      </c>
      <c r="FU16" s="42">
        <f>'PADD1 mthly rpt'!FU$43</f>
        <v>-2.5565309375282865</v>
      </c>
      <c r="FV16" s="42">
        <f>'PADD1 mthly rpt'!FV$43</f>
        <v>4.4903602577518384</v>
      </c>
      <c r="FW16" s="42">
        <f>'PADD1 mthly rpt'!FW$43</f>
        <v>-4.0242854291488186</v>
      </c>
      <c r="FX16" s="42">
        <f>'PADD1 mthly rpt'!FX$43</f>
        <v>4.1696582937634901</v>
      </c>
      <c r="FY16" s="311">
        <f>'PADD1 mthly rpt'!FY$43</f>
        <v>-0.41610272419791627</v>
      </c>
      <c r="FZ16" s="118">
        <f>'PADD1 mthly rpt'!FZ$43</f>
        <v>0.32926759606082712</v>
      </c>
      <c r="GA16" s="118">
        <f>'PADD1 mthly rpt'!GA$43</f>
        <v>-0.71731315862562717</v>
      </c>
      <c r="GB16" s="118">
        <f>'PADD1 mthly rpt'!GB$43</f>
        <v>-2.4979275338534528</v>
      </c>
      <c r="GC16" s="118">
        <f>'PADD1 mthly rpt'!GC$43</f>
        <v>-3.5982890560405858</v>
      </c>
      <c r="GD16" s="118">
        <f>'PADD1 mthly rpt'!GD$43</f>
        <v>-3.6789090695272328</v>
      </c>
      <c r="GE16" s="118">
        <f>'PADD1 mthly rpt'!GE$43</f>
        <v>-2.3720062549080829</v>
      </c>
      <c r="GF16" s="118">
        <f>'PADD1 mthly rpt'!GF$43</f>
        <v>-3.8263277745844935</v>
      </c>
      <c r="GG16" s="118">
        <f>'PADD1 mthly rpt'!GG$43</f>
        <v>-3.0429291526666979</v>
      </c>
      <c r="GH16" s="118">
        <f>'PADD1 mthly rpt'!GH$43</f>
        <v>-6.4463371392112165</v>
      </c>
      <c r="GI16" s="118">
        <f>'PADD1 mthly rpt'!GI$43</f>
        <v>-2.2221258800753745</v>
      </c>
      <c r="GJ16" s="118">
        <f>'PADD1 mthly rpt'!GJ$43</f>
        <v>0.55825417550702738</v>
      </c>
      <c r="GK16" s="118">
        <f>'PADD1 mthly rpt'!GK$43</f>
        <v>-3.3160878624873078</v>
      </c>
      <c r="GL16" s="118">
        <f>'PADD1 mthly rpt'!GL$43</f>
        <v>0.20271986704377198</v>
      </c>
    </row>
    <row r="17" spans="1:194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49">
        <f>'PADD1 mthly rpt'!DZ$44</f>
        <v>16.924399273587156</v>
      </c>
      <c r="EA17" s="149">
        <f>'PADD1 mthly rpt'!EA$44</f>
        <v>19.391691787255965</v>
      </c>
      <c r="EB17" s="149">
        <f>'PADD1 mthly rpt'!EB$44</f>
        <v>26.056689418390327</v>
      </c>
      <c r="EC17" s="149">
        <f>'PADD1 mthly rpt'!EC$44</f>
        <v>23.136099858772535</v>
      </c>
      <c r="ED17" s="149">
        <f>'PADD1 mthly rpt'!ED$44</f>
        <v>17.96604330042177</v>
      </c>
      <c r="EE17" s="149">
        <f>'PADD1 mthly rpt'!EE$44</f>
        <v>11.235164754672468</v>
      </c>
      <c r="EF17" s="149">
        <f>'PADD1 mthly rpt'!EF$44</f>
        <v>6.7619096714847489</v>
      </c>
      <c r="EG17" s="149">
        <f>'PADD1 mthly rpt'!EG$44</f>
        <v>9.8884796813394047</v>
      </c>
      <c r="EH17" s="149">
        <f>'PADD1 mthly rpt'!EH$44</f>
        <v>13.731802907926884</v>
      </c>
      <c r="EI17" s="149">
        <f>'PADD1 mthly rpt'!EI$44</f>
        <v>10.885754559038091</v>
      </c>
      <c r="EJ17" s="149">
        <f>'PADD1 mthly rpt'!EJ$44</f>
        <v>11.350899628116576</v>
      </c>
      <c r="EK17" s="149">
        <f>'PADD1 mthly rpt'!EK$44</f>
        <v>18.256954678217475</v>
      </c>
      <c r="EL17" s="149">
        <f>'PADD1 mthly rpt'!EL$44</f>
        <v>27.019527045227772</v>
      </c>
      <c r="EM17" s="149">
        <f>'PADD1 mthly rpt'!EM$44</f>
        <v>30.528157113684149</v>
      </c>
      <c r="EN17" s="149">
        <f>'PADD1 mthly rpt'!EN$44</f>
        <v>23.000314912444175</v>
      </c>
      <c r="EO17" s="149">
        <f>'PADD1 mthly rpt'!EO$44</f>
        <v>27.549905693889688</v>
      </c>
      <c r="EP17" s="149">
        <f>'PADD1 mthly rpt'!EP$44</f>
        <v>15.733797635442802</v>
      </c>
      <c r="EQ17" s="149">
        <f>'PADD1 mthly rpt'!EQ$44</f>
        <v>12.259020504336302</v>
      </c>
      <c r="ER17" s="149">
        <f>'PADD1 mthly rpt'!ER$44</f>
        <v>9.5528144244246818</v>
      </c>
      <c r="ES17" s="149">
        <f>'PADD1 mthly rpt'!ES$44</f>
        <v>4.6738310983962306</v>
      </c>
      <c r="ET17" s="149">
        <f>'PADD1 mthly rpt'!ET$44</f>
        <v>5.9127165665159742</v>
      </c>
      <c r="EU17" s="149">
        <f>'PADD1 mthly rpt'!EU$44</f>
        <v>11.016655125335191</v>
      </c>
      <c r="EV17" s="149">
        <f>'PADD1 mthly rpt'!EV$44</f>
        <v>14.950878568480125</v>
      </c>
      <c r="EW17" s="149">
        <f>'PADD1 mthly rpt'!EW$44</f>
        <v>17.025692654327788</v>
      </c>
      <c r="EX17" s="149">
        <f>'PADD1 mthly rpt'!EX$44</f>
        <v>22.557195618665432</v>
      </c>
      <c r="EY17" s="149">
        <f>'PADD1 mthly rpt'!EY$44</f>
        <v>17.768273009059154</v>
      </c>
      <c r="EZ17" s="149">
        <f>'PADD1 mthly rpt'!EZ$44</f>
        <v>18.698383029608369</v>
      </c>
      <c r="FA17" s="149">
        <f>'PADD1 mthly rpt'!FA$44</f>
        <v>22.262882097722315</v>
      </c>
      <c r="FB17" s="149">
        <f>'PADD1 mthly rpt'!FB$44</f>
        <v>14.524265032822637</v>
      </c>
      <c r="FC17" s="149">
        <f>'PADD1 mthly rpt'!FC$44</f>
        <v>3.3965087880692648</v>
      </c>
      <c r="FD17" s="149">
        <f>'PADD1 mthly rpt'!FD$44</f>
        <v>4.7918694178894343</v>
      </c>
      <c r="FE17" s="149">
        <f>'PADD1 mthly rpt'!FE$44</f>
        <v>4.9517859213771809</v>
      </c>
      <c r="FF17" s="149">
        <f>'PADD1 mthly rpt'!FF$44</f>
        <v>4.73070661741155</v>
      </c>
      <c r="FG17" s="149">
        <f>'PADD1 mthly rpt'!FG$44</f>
        <v>9.184553146985138</v>
      </c>
      <c r="FH17" s="149">
        <f>'PADD1 mthly rpt'!FH$44</f>
        <v>15.185840564648586</v>
      </c>
      <c r="FI17" s="149">
        <f>'PADD1 mthly rpt'!FI$44</f>
        <v>13.348780923902083</v>
      </c>
      <c r="FJ17" s="149">
        <f>'PADD1 mthly rpt'!FJ$44</f>
        <v>20.194653821167577</v>
      </c>
      <c r="FK17" s="149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11.849488001859051</v>
      </c>
      <c r="FP17" s="42">
        <f>'PADD1 mthly rpt'!FP$44</f>
        <v>8.5884781205374168</v>
      </c>
      <c r="FQ17" s="42">
        <f>'PADD1 mthly rpt'!FQ$44</f>
        <v>5.47064654381058</v>
      </c>
      <c r="FR17" s="42">
        <f>'PADD1 mthly rpt'!FR$44</f>
        <v>5.5976314317539808</v>
      </c>
      <c r="FS17" s="42">
        <f>'PADD1 mthly rpt'!FS$44</f>
        <v>8.4678769645157566</v>
      </c>
      <c r="FT17" s="42">
        <f>'PADD1 mthly rpt'!FT$44</f>
        <v>11.166671289010104</v>
      </c>
      <c r="FU17" s="42">
        <f>'PADD1 mthly rpt'!FU$44</f>
        <v>14.29881463267164</v>
      </c>
      <c r="FV17" s="42">
        <f>'PADD1 mthly rpt'!FV$44</f>
        <v>26.533362247037683</v>
      </c>
      <c r="FW17" s="42">
        <f>'PADD1 mthly rpt'!FW$44</f>
        <v>19.121490103792347</v>
      </c>
      <c r="FX17" s="42">
        <f>'PADD1 mthly rpt'!FX$44</f>
        <v>25.351103602527562</v>
      </c>
      <c r="FY17" s="311">
        <f>'PADD1 mthly rpt'!FY$44</f>
        <v>22.337678245383444</v>
      </c>
      <c r="FZ17" s="118">
        <f>'PADD1 mthly rpt'!FZ$44</f>
        <v>16.274634101889781</v>
      </c>
      <c r="GA17" s="118">
        <f>'PADD1 mthly rpt'!GA$44</f>
        <v>8.8456280953717439</v>
      </c>
      <c r="GB17" s="118">
        <f>'PADD1 mthly rpt'!GB$44</f>
        <v>3.595621328517427</v>
      </c>
      <c r="GC17" s="118">
        <f>'PADD1 mthly rpt'!GC$44</f>
        <v>1.9965429296283173</v>
      </c>
      <c r="GD17" s="118">
        <f>'PADD1 mthly rpt'!GD$44</f>
        <v>3.9527086260019759</v>
      </c>
      <c r="GE17" s="118">
        <f>'PADD1 mthly rpt'!GE$44</f>
        <v>8.1144486765186805</v>
      </c>
      <c r="GF17" s="118">
        <f>'PADD1 mthly rpt'!GF$44</f>
        <v>9.3759947991018926</v>
      </c>
      <c r="GG17" s="118">
        <f>'PADD1 mthly rpt'!GG$44</f>
        <v>12.273662348727697</v>
      </c>
      <c r="GH17" s="118">
        <f>'PADD1 mthly rpt'!GH$44</f>
        <v>16.199490461925908</v>
      </c>
      <c r="GI17" s="118">
        <f>'PADD1 mthly rpt'!GI$44</f>
        <v>20.483485802506404</v>
      </c>
      <c r="GJ17" s="118">
        <f>'PADD1 mthly rpt'!GJ$44</f>
        <v>22.361342556626202</v>
      </c>
      <c r="GK17" s="118">
        <f>'PADD1 mthly rpt'!GK$44</f>
        <v>19.514901445917847</v>
      </c>
      <c r="GL17" s="118">
        <f>'PADD1 mthly rpt'!GL$44</f>
        <v>16.124854021044584</v>
      </c>
    </row>
    <row r="18" spans="1:194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49">
        <f>'PADD1 mthly rpt'!DZ$45</f>
        <v>0</v>
      </c>
      <c r="EA18" s="149">
        <f>'PADD1 mthly rpt'!EA$45</f>
        <v>0</v>
      </c>
      <c r="EB18" s="149">
        <f>'PADD1 mthly rpt'!EB$45</f>
        <v>0</v>
      </c>
      <c r="EC18" s="149">
        <f>'PADD1 mthly rpt'!EC$45</f>
        <v>0</v>
      </c>
      <c r="ED18" s="149">
        <f>'PADD1 mthly rpt'!ED$45</f>
        <v>0</v>
      </c>
      <c r="EE18" s="149">
        <f>'PADD1 mthly rpt'!EE$45</f>
        <v>0</v>
      </c>
      <c r="EF18" s="149">
        <f>'PADD1 mthly rpt'!EF$45</f>
        <v>0</v>
      </c>
      <c r="EG18" s="149">
        <f>'PADD1 mthly rpt'!EG$45</f>
        <v>0</v>
      </c>
      <c r="EH18" s="149">
        <f>'PADD1 mthly rpt'!EH$45</f>
        <v>0</v>
      </c>
      <c r="EI18" s="149">
        <f>'PADD1 mthly rpt'!EI$45</f>
        <v>0</v>
      </c>
      <c r="EJ18" s="149">
        <f>'PADD1 mthly rpt'!EJ$45</f>
        <v>0</v>
      </c>
      <c r="EK18" s="149">
        <f>'PADD1 mthly rpt'!EK$45</f>
        <v>0</v>
      </c>
      <c r="EL18" s="149">
        <f>'PADD1 mthly rpt'!EL$45</f>
        <v>0</v>
      </c>
      <c r="EM18" s="149">
        <f>'PADD1 mthly rpt'!EM$45</f>
        <v>0</v>
      </c>
      <c r="EN18" s="149">
        <f>'PADD1 mthly rpt'!EN$45</f>
        <v>0</v>
      </c>
      <c r="EO18" s="149">
        <f>'PADD1 mthly rpt'!EO$45</f>
        <v>0</v>
      </c>
      <c r="EP18" s="149">
        <f>'PADD1 mthly rpt'!EP$45</f>
        <v>0</v>
      </c>
      <c r="EQ18" s="149">
        <f>'PADD1 mthly rpt'!EQ$45</f>
        <v>0</v>
      </c>
      <c r="ER18" s="149">
        <f>'PADD1 mthly rpt'!ER$45</f>
        <v>0</v>
      </c>
      <c r="ES18" s="149">
        <f>'PADD1 mthly rpt'!ES$45</f>
        <v>0</v>
      </c>
      <c r="ET18" s="149">
        <f>'PADD1 mthly rpt'!ET$45</f>
        <v>0</v>
      </c>
      <c r="EU18" s="149">
        <f>'PADD1 mthly rpt'!EU$45</f>
        <v>0</v>
      </c>
      <c r="EV18" s="149">
        <f>'PADD1 mthly rpt'!EV$45</f>
        <v>0</v>
      </c>
      <c r="EW18" s="149">
        <f>'PADD1 mthly rpt'!EW$45</f>
        <v>0</v>
      </c>
      <c r="EX18" s="149">
        <f>'PADD1 mthly rpt'!EX$45</f>
        <v>0</v>
      </c>
      <c r="EY18" s="149">
        <f>'PADD1 mthly rpt'!EY$45</f>
        <v>0</v>
      </c>
      <c r="EZ18" s="149">
        <f>'PADD1 mthly rpt'!EZ$45</f>
        <v>0</v>
      </c>
      <c r="FA18" s="149">
        <f>'PADD1 mthly rpt'!FA$45</f>
        <v>0</v>
      </c>
      <c r="FB18" s="149">
        <f>'PADD1 mthly rpt'!FB$45</f>
        <v>0</v>
      </c>
      <c r="FC18" s="149">
        <f>'PADD1 mthly rpt'!FC$45</f>
        <v>0</v>
      </c>
      <c r="FD18" s="149">
        <f>'PADD1 mthly rpt'!FD$45</f>
        <v>0</v>
      </c>
      <c r="FE18" s="149">
        <f>'PADD1 mthly rpt'!FE$45</f>
        <v>0</v>
      </c>
      <c r="FF18" s="149">
        <f>'PADD1 mthly rpt'!FF$45</f>
        <v>0</v>
      </c>
      <c r="FG18" s="149">
        <f>'PADD1 mthly rpt'!FG$45</f>
        <v>0</v>
      </c>
      <c r="FH18" s="149">
        <f>'PADD1 mthly rpt'!FH$45</f>
        <v>0</v>
      </c>
      <c r="FI18" s="149">
        <f>'PADD1 mthly rpt'!FI$45</f>
        <v>0</v>
      </c>
      <c r="FJ18" s="149">
        <f>'PADD1 mthly rpt'!FJ$45</f>
        <v>0</v>
      </c>
      <c r="FK18" s="149">
        <f>'PADD1 mthly rpt'!FK$45</f>
        <v>0</v>
      </c>
      <c r="FL18" s="42">
        <f>'PADD1 mthly rpt'!FL$45</f>
        <v>0</v>
      </c>
      <c r="FM18" s="42">
        <f>'PADD1 mthly rpt'!FM$45</f>
        <v>0</v>
      </c>
      <c r="FN18" s="42">
        <f>'PADD1 mthly rpt'!FN$45</f>
        <v>2.2500809836485409</v>
      </c>
      <c r="FO18" s="42">
        <f>'PADD1 mthly rpt'!FO$45</f>
        <v>0.8589762181626206</v>
      </c>
      <c r="FP18" s="42">
        <f>'PADD1 mthly rpt'!FP$45</f>
        <v>0.67787509615794761</v>
      </c>
      <c r="FQ18" s="42">
        <f>'PADD1 mthly rpt'!FQ$45</f>
        <v>0.41826453834061894</v>
      </c>
      <c r="FR18" s="42">
        <f>'PADD1 mthly rpt'!FR$45</f>
        <v>0.39794262526222113</v>
      </c>
      <c r="FS18" s="42">
        <f>'PADD1 mthly rpt'!FS$45</f>
        <v>0.54530876903911008</v>
      </c>
      <c r="FT18" s="42">
        <f>'PADD1 mthly rpt'!FT$45</f>
        <v>0.6339297093875409</v>
      </c>
      <c r="FU18" s="42">
        <f>'PADD1 mthly rpt'!FU$45</f>
        <v>0.78693971973199339</v>
      </c>
      <c r="FV18" s="42">
        <f>'PADD1 mthly rpt'!FV$45</f>
        <v>1.4906596025994787</v>
      </c>
      <c r="FW18" s="42">
        <f>'PADD1 mthly rpt'!FW$45</f>
        <v>0.97529263852336356</v>
      </c>
      <c r="FX18" s="42">
        <f>'PADD1 mthly rpt'!FX$45</f>
        <v>3.6413296460704672</v>
      </c>
      <c r="FY18" s="311">
        <f>'PADD1 mthly rpt'!FY$45</f>
        <v>5.2573853768494416</v>
      </c>
      <c r="FZ18" s="118">
        <f>'PADD1 mthly rpt'!FZ$45</f>
        <v>5.6292775750739494</v>
      </c>
      <c r="GA18" s="118">
        <f>'PADD1 mthly rpt'!GA$45</f>
        <v>0.60644071341816641</v>
      </c>
      <c r="GB18" s="118">
        <f>'PADD1 mthly rpt'!GB$45</f>
        <v>-2.1079804950494925</v>
      </c>
      <c r="GC18" s="118">
        <f>'PADD1 mthly rpt'!GC$45</f>
        <v>-3.8144382645530781</v>
      </c>
      <c r="GD18" s="118">
        <f>'PADD1 mthly rpt'!GD$45</f>
        <v>-4.5717513064178288</v>
      </c>
      <c r="GE18" s="118">
        <f>'PADD1 mthly rpt'!GE$45</f>
        <v>-4.6281563574415578</v>
      </c>
      <c r="GF18" s="118">
        <f>'PADD1 mthly rpt'!GF$45</f>
        <v>-4.8928373169799766</v>
      </c>
      <c r="GG18" s="118">
        <f>'PADD1 mthly rpt'!GG$45</f>
        <v>-4.9583524012705702</v>
      </c>
      <c r="GH18" s="118">
        <f>'PADD1 mthly rpt'!GH$45</f>
        <v>-4.0964943702110617</v>
      </c>
      <c r="GI18" s="118">
        <f>'PADD1 mthly rpt'!GI$45</f>
        <v>-3.0026865071906386</v>
      </c>
      <c r="GJ18" s="118">
        <f>'PADD1 mthly rpt'!GJ$45</f>
        <v>-1.9173682473541582</v>
      </c>
      <c r="GK18" s="118">
        <f>'PADD1 mthly rpt'!GK$45</f>
        <v>-2.5814891942704605</v>
      </c>
      <c r="GL18" s="118">
        <f>'PADD1 mthly rpt'!GL$45</f>
        <v>21.640072346272785</v>
      </c>
    </row>
    <row r="19" spans="1:194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65"/>
      <c r="EN19" s="165"/>
      <c r="EO19" s="165"/>
      <c r="EP19" s="173"/>
      <c r="EQ19" s="173"/>
      <c r="ER19" s="193"/>
      <c r="ES19" s="193"/>
      <c r="ET19" s="193"/>
      <c r="EU19" s="193"/>
      <c r="EV19" s="193"/>
      <c r="EW19" s="205"/>
      <c r="EX19" s="205"/>
      <c r="EY19" s="205"/>
      <c r="EZ19" s="205"/>
      <c r="FA19" s="205"/>
      <c r="FB19" s="205"/>
      <c r="FC19" s="205"/>
      <c r="FD19" s="229"/>
      <c r="FE19" s="241"/>
      <c r="FF19" s="241"/>
      <c r="FG19" s="241"/>
      <c r="FH19" s="241"/>
      <c r="FI19" s="241"/>
      <c r="FJ19" s="241"/>
      <c r="FK19" s="24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310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  <c r="GJ19" s="119"/>
      <c r="GK19" s="119"/>
      <c r="GL19" s="119"/>
    </row>
    <row r="20" spans="1:194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Q20" s="172"/>
      <c r="ES20" s="192"/>
      <c r="ET20" s="192"/>
      <c r="EU20" s="192"/>
      <c r="EV20" s="192"/>
      <c r="EW20" s="206"/>
      <c r="EX20" s="206"/>
      <c r="EY20" s="206"/>
      <c r="EZ20" s="206"/>
      <c r="FA20" s="206"/>
      <c r="FB20" s="206"/>
      <c r="FC20" s="206"/>
      <c r="FP20" s="274"/>
      <c r="FQ20" s="274"/>
      <c r="FR20" s="274"/>
      <c r="FS20" s="274"/>
      <c r="FT20" s="274"/>
      <c r="FU20" s="274"/>
      <c r="FV20" s="274"/>
      <c r="FW20" s="274"/>
      <c r="FX20" s="274"/>
      <c r="FY20" s="112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</row>
    <row r="21" spans="1:194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1">
        <f>'PADD2 mthly rpt'!DZ$35</f>
        <v>27305</v>
      </c>
      <c r="EA21" s="141">
        <f>'PADD2 mthly rpt'!EA$35</f>
        <v>27731</v>
      </c>
      <c r="EB21" s="141">
        <f>'PADD2 mthly rpt'!EB$35</f>
        <v>28499</v>
      </c>
      <c r="EC21" s="141">
        <f>'PADD2 mthly rpt'!EC$35</f>
        <v>29723</v>
      </c>
      <c r="ED21" s="141">
        <f>'PADD2 mthly rpt'!ED$35</f>
        <v>25352</v>
      </c>
      <c r="EE21" s="141">
        <f>'PADD2 mthly rpt'!EE$35</f>
        <v>19312</v>
      </c>
      <c r="EF21" s="141">
        <f>'PADD2 mthly rpt'!EF$35</f>
        <v>16387</v>
      </c>
      <c r="EG21" s="141">
        <f>'PADD2 mthly rpt'!EG$35</f>
        <v>15792</v>
      </c>
      <c r="EH21" s="141">
        <f>'PADD2 mthly rpt'!EH$35</f>
        <v>17220</v>
      </c>
      <c r="EI21" s="141">
        <f>'PADD2 mthly rpt'!EI$35</f>
        <v>20336</v>
      </c>
      <c r="EJ21" s="141">
        <f>'PADD2 mthly rpt'!EJ$35</f>
        <v>25544</v>
      </c>
      <c r="EK21" s="141">
        <f>'PADD2 mthly rpt'!EK$35</f>
        <v>28810</v>
      </c>
      <c r="EL21" s="141">
        <f>'PADD2 mthly rpt'!EL$35</f>
        <v>29030</v>
      </c>
      <c r="EM21" s="141">
        <f>'PADD2 mthly rpt'!EM$35</f>
        <v>28882</v>
      </c>
      <c r="EN21" s="141">
        <f>'PADD2 mthly rpt'!EN$35</f>
        <v>27621</v>
      </c>
      <c r="EO21" s="141">
        <f>'PADD2 mthly rpt'!EO$35</f>
        <v>26746</v>
      </c>
      <c r="EP21" s="141">
        <f>'PADD2 mthly rpt'!EP$35</f>
        <v>22134</v>
      </c>
      <c r="EQ21" s="141">
        <f>'PADD2 mthly rpt'!EQ$35</f>
        <v>16252</v>
      </c>
      <c r="ER21" s="141">
        <f>'PADD2 mthly rpt'!ER$35</f>
        <v>13644</v>
      </c>
      <c r="ES21" s="141">
        <f>'PADD2 mthly rpt'!ES$35</f>
        <v>11578</v>
      </c>
      <c r="ET21" s="141">
        <f>'PADD2 mthly rpt'!ET$35</f>
        <v>12385</v>
      </c>
      <c r="EU21" s="141">
        <f>'PADD2 mthly rpt'!EU$35</f>
        <v>15243</v>
      </c>
      <c r="EV21" s="141">
        <f>'PADD2 mthly rpt'!EV$35</f>
        <v>18398</v>
      </c>
      <c r="EW21" s="141">
        <f>'PADD2 mthly rpt'!EW$35</f>
        <v>21723</v>
      </c>
      <c r="EX21" s="141">
        <f>'PADD2 mthly rpt'!EX$35</f>
        <v>23800</v>
      </c>
      <c r="EY21" s="141">
        <f>'PADD2 mthly rpt'!EY$35</f>
        <v>25925</v>
      </c>
      <c r="EZ21" s="141">
        <f>'PADD2 mthly rpt'!EZ$35</f>
        <v>26377</v>
      </c>
      <c r="FA21" s="141">
        <f>'PADD2 mthly rpt'!FA$35</f>
        <v>24390</v>
      </c>
      <c r="FB21" s="141">
        <f>'PADD2 mthly rpt'!FB$35</f>
        <v>20301</v>
      </c>
      <c r="FC21" s="141">
        <f>'PADD2 mthly rpt'!FC$35</f>
        <v>13509</v>
      </c>
      <c r="FD21" s="141">
        <f>'PADD2 mthly rpt'!FD$35</f>
        <v>10420</v>
      </c>
      <c r="FE21" s="141">
        <f>'PADD2 mthly rpt'!FE$35</f>
        <v>10005</v>
      </c>
      <c r="FF21" s="141">
        <f>'PADD2 mthly rpt'!FF$35</f>
        <v>10503</v>
      </c>
      <c r="FG21" s="141">
        <f>'PADD2 mthly rpt'!FG$35</f>
        <v>14463</v>
      </c>
      <c r="FH21" s="141">
        <f>'PADD2 mthly rpt'!FH$35</f>
        <v>18319</v>
      </c>
      <c r="FI21" s="141">
        <f>'PADD2 mthly rpt'!FI$35</f>
        <v>21577</v>
      </c>
      <c r="FJ21" s="141">
        <f>'PADD2 mthly rpt'!FJ$35</f>
        <v>24695</v>
      </c>
      <c r="FK21" s="141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16427</v>
      </c>
      <c r="FP21" s="30">
        <f>'PADD2 mthly rpt'!FP$35</f>
        <v>11313</v>
      </c>
      <c r="FQ21" s="30">
        <f>'PADD2 mthly rpt'!FQ$35</f>
        <v>9926</v>
      </c>
      <c r="FR21" s="30">
        <f>'PADD2 mthly rpt'!FR$35</f>
        <v>12166</v>
      </c>
      <c r="FS21" s="30">
        <f>'PADD2 mthly rpt'!FS$35</f>
        <v>16381</v>
      </c>
      <c r="FT21" s="30">
        <f>'PADD2 mthly rpt'!FT$35</f>
        <v>20426</v>
      </c>
      <c r="FU21" s="30">
        <f>'PADD2 mthly rpt'!FU$35</f>
        <v>23330</v>
      </c>
      <c r="FV21" s="30">
        <f>'PADD2 mthly rpt'!FV$35</f>
        <v>25601</v>
      </c>
      <c r="FW21" s="30">
        <f>'PADD2 mthly rpt'!FW$35</f>
        <v>27831</v>
      </c>
      <c r="FX21" s="30">
        <f>'PADD2 mthly rpt'!FX$35</f>
        <v>26152</v>
      </c>
      <c r="FY21" s="254">
        <f>'PADD2 mthly rpt'!FY$35</f>
        <v>22076.999999999996</v>
      </c>
      <c r="FZ21" s="116">
        <f>'PADD2 mthly rpt'!FZ$35</f>
        <v>20474</v>
      </c>
      <c r="GA21" s="116">
        <f>'PADD2 mthly rpt'!GA$35</f>
        <v>16819.467086050801</v>
      </c>
      <c r="GB21" s="116">
        <f>'PADD2 mthly rpt'!GB$35</f>
        <v>14111.396029221978</v>
      </c>
      <c r="GC21" s="116">
        <f>'PADD2 mthly rpt'!GC$35</f>
        <v>13389.130395727507</v>
      </c>
      <c r="GD21" s="116">
        <f>'PADD2 mthly rpt'!GD$35</f>
        <v>14914.66512284983</v>
      </c>
      <c r="GE21" s="116">
        <f>'PADD2 mthly rpt'!GE$35</f>
        <v>17695.891241798949</v>
      </c>
      <c r="GF21" s="116">
        <f>'PADD2 mthly rpt'!GF$35</f>
        <v>20391.015962673304</v>
      </c>
      <c r="GG21" s="116">
        <f>'PADD2 mthly rpt'!GG$35</f>
        <v>23360.838928998841</v>
      </c>
      <c r="GH21" s="116">
        <f>'PADD2 mthly rpt'!GH$35</f>
        <v>25168.49409008681</v>
      </c>
      <c r="GI21" s="116">
        <f>'PADD2 mthly rpt'!GI$35</f>
        <v>25864.892332130072</v>
      </c>
      <c r="GJ21" s="116">
        <f>'PADD2 mthly rpt'!GJ$35</f>
        <v>24762.678381402828</v>
      </c>
      <c r="GK21" s="116">
        <f>'PADD2 mthly rpt'!GK$35</f>
        <v>23515.904756972439</v>
      </c>
      <c r="GL21" s="116">
        <f>'PADD2 mthly rpt'!GL$35</f>
        <v>20496.507094263587</v>
      </c>
    </row>
    <row r="22" spans="1:194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1">
        <f>'PADD2 mthly rpt'!DZ$36</f>
        <v>839</v>
      </c>
      <c r="EA22" s="141">
        <f>'PADD2 mthly rpt'!EA$36</f>
        <v>-944</v>
      </c>
      <c r="EB22" s="141">
        <f>'PADD2 mthly rpt'!EB$36</f>
        <v>747</v>
      </c>
      <c r="EC22" s="141">
        <f>'PADD2 mthly rpt'!EC$36</f>
        <v>2257</v>
      </c>
      <c r="ED22" s="141">
        <f>'PADD2 mthly rpt'!ED$36</f>
        <v>-1381</v>
      </c>
      <c r="EE22" s="141">
        <f>'PADD2 mthly rpt'!EE$36</f>
        <v>-2746</v>
      </c>
      <c r="EF22" s="141">
        <f>'PADD2 mthly rpt'!EF$36</f>
        <v>-140</v>
      </c>
      <c r="EG22" s="141">
        <f>'PADD2 mthly rpt'!EG$36</f>
        <v>-280</v>
      </c>
      <c r="EH22" s="141">
        <f>'PADD2 mthly rpt'!EH$36</f>
        <v>-1419</v>
      </c>
      <c r="EI22" s="141">
        <f>'PADD2 mthly rpt'!EI$36</f>
        <v>-89</v>
      </c>
      <c r="EJ22" s="141">
        <f>'PADD2 mthly rpt'!EJ$36</f>
        <v>2488</v>
      </c>
      <c r="EK22" s="141">
        <f>'PADD2 mthly rpt'!EK$36</f>
        <v>3149</v>
      </c>
      <c r="EL22" s="141">
        <f>'PADD2 mthly rpt'!EL$36</f>
        <v>1725</v>
      </c>
      <c r="EM22" s="141">
        <f>'PADD2 mthly rpt'!EM$36</f>
        <v>1151</v>
      </c>
      <c r="EN22" s="141">
        <f>'PADD2 mthly rpt'!EN$36</f>
        <v>-878</v>
      </c>
      <c r="EO22" s="141">
        <f>'PADD2 mthly rpt'!EO$36</f>
        <v>-2977</v>
      </c>
      <c r="EP22" s="141">
        <f>'PADD2 mthly rpt'!EP$36</f>
        <v>-3218</v>
      </c>
      <c r="EQ22" s="141">
        <f>'PADD2 mthly rpt'!EQ$36</f>
        <v>-3060</v>
      </c>
      <c r="ER22" s="141">
        <f>'PADD2 mthly rpt'!ER$36</f>
        <v>-2743</v>
      </c>
      <c r="ES22" s="141">
        <f>'PADD2 mthly rpt'!ES$36</f>
        <v>-4214</v>
      </c>
      <c r="ET22" s="141">
        <f>'PADD2 mthly rpt'!ET$36</f>
        <v>-4835</v>
      </c>
      <c r="EU22" s="141">
        <f>'PADD2 mthly rpt'!EU$36</f>
        <v>-5093</v>
      </c>
      <c r="EV22" s="141">
        <f>'PADD2 mthly rpt'!EV$36</f>
        <v>-7146</v>
      </c>
      <c r="EW22" s="141">
        <f>'PADD2 mthly rpt'!EW$36</f>
        <v>-7087</v>
      </c>
      <c r="EX22" s="141">
        <f>'PADD2 mthly rpt'!EX$36</f>
        <v>-5230</v>
      </c>
      <c r="EY22" s="141">
        <f>'PADD2 mthly rpt'!EY$36</f>
        <v>-2957</v>
      </c>
      <c r="EZ22" s="141">
        <f>'PADD2 mthly rpt'!EZ$36</f>
        <v>-1244</v>
      </c>
      <c r="FA22" s="141">
        <f>'PADD2 mthly rpt'!FA$36</f>
        <v>-2356</v>
      </c>
      <c r="FB22" s="141">
        <f>'PADD2 mthly rpt'!FB$36</f>
        <v>-1833</v>
      </c>
      <c r="FC22" s="141">
        <f>'PADD2 mthly rpt'!FC$36</f>
        <v>-2743</v>
      </c>
      <c r="FD22" s="141">
        <f>'PADD2 mthly rpt'!FD$36</f>
        <v>-3224</v>
      </c>
      <c r="FE22" s="141">
        <f>'PADD2 mthly rpt'!FE$36</f>
        <v>-1573</v>
      </c>
      <c r="FF22" s="141">
        <f>'PADD2 mthly rpt'!FF$36</f>
        <v>-1882</v>
      </c>
      <c r="FG22" s="141">
        <f>'PADD2 mthly rpt'!FG$36</f>
        <v>-780</v>
      </c>
      <c r="FH22" s="141">
        <f>'PADD2 mthly rpt'!FH$36</f>
        <v>-79</v>
      </c>
      <c r="FI22" s="141">
        <f>'PADD2 mthly rpt'!FI$36</f>
        <v>-146</v>
      </c>
      <c r="FJ22" s="141">
        <f>'PADD2 mthly rpt'!FJ$36</f>
        <v>895</v>
      </c>
      <c r="FK22" s="141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2918</v>
      </c>
      <c r="FP22" s="30">
        <f>'PADD2 mthly rpt'!FP$36</f>
        <v>893</v>
      </c>
      <c r="FQ22" s="30">
        <f>'PADD2 mthly rpt'!FQ$36</f>
        <v>-79</v>
      </c>
      <c r="FR22" s="30">
        <f>'PADD2 mthly rpt'!FR$36</f>
        <v>1663</v>
      </c>
      <c r="FS22" s="30">
        <f>'PADD2 mthly rpt'!FS$36</f>
        <v>1918</v>
      </c>
      <c r="FT22" s="30">
        <f>'PADD2 mthly rpt'!FT$36</f>
        <v>2107</v>
      </c>
      <c r="FU22" s="30">
        <f>'PADD2 mthly rpt'!FU$36</f>
        <v>1753</v>
      </c>
      <c r="FV22" s="30">
        <f>'PADD2 mthly rpt'!FV$36</f>
        <v>906</v>
      </c>
      <c r="FW22" s="30">
        <f>'PADD2 mthly rpt'!FW$36</f>
        <v>315</v>
      </c>
      <c r="FX22" s="30">
        <f>'PADD2 mthly rpt'!FX$36</f>
        <v>-600</v>
      </c>
      <c r="FY22" s="254">
        <f>'PADD2 mthly rpt'!FY$36</f>
        <v>-2327.0000000000036</v>
      </c>
      <c r="FZ22" s="116">
        <f>'PADD2 mthly rpt'!FZ$36</f>
        <v>-578</v>
      </c>
      <c r="GA22" s="116">
        <f>'PADD2 mthly rpt'!GA$36</f>
        <v>392.4670860508013</v>
      </c>
      <c r="GB22" s="116">
        <f>'PADD2 mthly rpt'!GB$36</f>
        <v>2798.3960292219781</v>
      </c>
      <c r="GC22" s="116">
        <f>'PADD2 mthly rpt'!GC$36</f>
        <v>3463.1303957275068</v>
      </c>
      <c r="GD22" s="116">
        <f>'PADD2 mthly rpt'!GD$36</f>
        <v>2748.6651228498304</v>
      </c>
      <c r="GE22" s="116">
        <f>'PADD2 mthly rpt'!GE$36</f>
        <v>1314.8912417989486</v>
      </c>
      <c r="GF22" s="116">
        <f>'PADD2 mthly rpt'!GF$36</f>
        <v>-34.984037326696125</v>
      </c>
      <c r="GG22" s="116">
        <f>'PADD2 mthly rpt'!GG$36</f>
        <v>30.838928998840856</v>
      </c>
      <c r="GH22" s="116">
        <f>'PADD2 mthly rpt'!GH$36</f>
        <v>-432.50590991319041</v>
      </c>
      <c r="GI22" s="116">
        <f>'PADD2 mthly rpt'!GI$36</f>
        <v>-1966.1076678699283</v>
      </c>
      <c r="GJ22" s="116">
        <f>'PADD2 mthly rpt'!GJ$36</f>
        <v>-1389.3216185971723</v>
      </c>
      <c r="GK22" s="116">
        <f>'PADD2 mthly rpt'!GK$36</f>
        <v>1438.9047569724426</v>
      </c>
      <c r="GL22" s="116">
        <f>'PADD2 mthly rpt'!GL$36</f>
        <v>22.507094263586623</v>
      </c>
    </row>
    <row r="23" spans="1:194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1">
        <f>'PADD2 mthly rpt'!DZ$37</f>
        <v>2550.2000000000007</v>
      </c>
      <c r="EA23" s="141">
        <f>'PADD2 mthly rpt'!EA$37</f>
        <v>1378.7999999999993</v>
      </c>
      <c r="EB23" s="141">
        <f>'PADD2 mthly rpt'!EB$37</f>
        <v>3004.4000000000015</v>
      </c>
      <c r="EC23" s="141">
        <f>'PADD2 mthly rpt'!EC$37</f>
        <v>4849.2000000000007</v>
      </c>
      <c r="ED23" s="141">
        <f>'PADD2 mthly rpt'!ED$37</f>
        <v>4088</v>
      </c>
      <c r="EE23" s="141">
        <f>'PADD2 mthly rpt'!EE$37</f>
        <v>2946</v>
      </c>
      <c r="EF23" s="141">
        <f>'PADD2 mthly rpt'!EF$37</f>
        <v>3891.6000000000004</v>
      </c>
      <c r="EG23" s="141">
        <f>'PADD2 mthly rpt'!EG$37</f>
        <v>3774</v>
      </c>
      <c r="EH23" s="141">
        <f>'PADD2 mthly rpt'!EH$37</f>
        <v>3081.7999999999993</v>
      </c>
      <c r="EI23" s="141">
        <f>'PADD2 mthly rpt'!EI$37</f>
        <v>3158.7999999999993</v>
      </c>
      <c r="EJ23" s="141">
        <f>'PADD2 mthly rpt'!EJ$37</f>
        <v>5449.5999999999985</v>
      </c>
      <c r="EK23" s="141">
        <f>'PADD2 mthly rpt'!EK$37</f>
        <v>5899.4000000000015</v>
      </c>
      <c r="EL23" s="141">
        <f>'PADD2 mthly rpt'!EL$37</f>
        <v>3753.7999999999993</v>
      </c>
      <c r="EM23" s="141">
        <f>'PADD2 mthly rpt'!EM$37</f>
        <v>2198</v>
      </c>
      <c r="EN23" s="141">
        <f>'PADD2 mthly rpt'!EN$37</f>
        <v>1768.2000000000007</v>
      </c>
      <c r="EO23" s="141">
        <f>'PADD2 mthly rpt'!EO$37</f>
        <v>1279.5999999999985</v>
      </c>
      <c r="EP23" s="141">
        <f>'PADD2 mthly rpt'!EP$37</f>
        <v>-80.599999999998545</v>
      </c>
      <c r="EQ23" s="141">
        <f>'PADD2 mthly rpt'!EQ$37</f>
        <v>-1055.4000000000015</v>
      </c>
      <c r="ER23" s="141">
        <f>'PADD2 mthly rpt'!ER$37</f>
        <v>-226.20000000000073</v>
      </c>
      <c r="ES23" s="141">
        <f>'PADD2 mthly rpt'!ES$37</f>
        <v>-1797.7999999999993</v>
      </c>
      <c r="ET23" s="141">
        <f>'PADD2 mthly rpt'!ET$37</f>
        <v>-3141.3999999999996</v>
      </c>
      <c r="EU23" s="141">
        <f>'PADD2 mthly rpt'!EU$37</f>
        <v>-3346.2000000000007</v>
      </c>
      <c r="EV23" s="141">
        <f>'PADD2 mthly rpt'!EV$37</f>
        <v>-3496</v>
      </c>
      <c r="EW23" s="141">
        <f>'PADD2 mthly rpt'!EW$37</f>
        <v>-2883.4000000000015</v>
      </c>
      <c r="EX23" s="141">
        <f>'PADD2 mthly rpt'!EX$37</f>
        <v>-2655.7999999999993</v>
      </c>
      <c r="EY23" s="141">
        <f>'PADD2 mthly rpt'!EY$37</f>
        <v>-1602.5999999999985</v>
      </c>
      <c r="EZ23" s="141">
        <f>'PADD2 mthly rpt'!EZ$37</f>
        <v>77.599999999998545</v>
      </c>
      <c r="FA23" s="141">
        <f>'PADD2 mthly rpt'!FA$37</f>
        <v>-1384.2000000000007</v>
      </c>
      <c r="FB23" s="141">
        <f>'PADD2 mthly rpt'!FB$37</f>
        <v>-1713.5999999999985</v>
      </c>
      <c r="FC23" s="141">
        <f>'PADD2 mthly rpt'!FC$37</f>
        <v>-3099.4000000000015</v>
      </c>
      <c r="FD23" s="141">
        <f>'PADD2 mthly rpt'!FD$37</f>
        <v>-2923.7999999999993</v>
      </c>
      <c r="FE23" s="141">
        <f>'PADD2 mthly rpt'!FE$37</f>
        <v>-2281.6000000000004</v>
      </c>
      <c r="FF23" s="141">
        <f>'PADD2 mthly rpt'!FF$37</f>
        <v>-3674.3999999999996</v>
      </c>
      <c r="FG23" s="141">
        <f>'PADD2 mthly rpt'!FG$37</f>
        <v>-2827.2000000000007</v>
      </c>
      <c r="FH23" s="141">
        <f>'PADD2 mthly rpt'!FH$37</f>
        <v>-2374.7999999999993</v>
      </c>
      <c r="FI23" s="141">
        <f>'PADD2 mthly rpt'!FI$37</f>
        <v>-2106.7999999999993</v>
      </c>
      <c r="FJ23" s="141">
        <f>'PADD2 mthly rpt'!FJ$37</f>
        <v>-1117.2000000000007</v>
      </c>
      <c r="FK23" s="141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235.79999999999927</v>
      </c>
      <c r="FP23" s="30">
        <f>'PADD2 mthly rpt'!FP$37</f>
        <v>-1811.7999999999993</v>
      </c>
      <c r="FQ23" s="30">
        <f>'PADD2 mthly rpt'!FQ$37</f>
        <v>-2451.3999999999996</v>
      </c>
      <c r="FR23" s="30">
        <f>'PADD2 mthly rpt'!FR$37</f>
        <v>-1907.6000000000004</v>
      </c>
      <c r="FS23" s="30">
        <f>'PADD2 mthly rpt'!FS$37</f>
        <v>-977.79999999999927</v>
      </c>
      <c r="FT23" s="30">
        <f>'PADD2 mthly rpt'!FT$37</f>
        <v>-525.20000000000073</v>
      </c>
      <c r="FU23" s="30">
        <f>'PADD2 mthly rpt'!FU$37</f>
        <v>-761.79999999999927</v>
      </c>
      <c r="FV23" s="30">
        <f>'PADD2 mthly rpt'!FV$37</f>
        <v>-658.20000000000073</v>
      </c>
      <c r="FW23" s="30">
        <f>'PADD2 mthly rpt'!FW$37</f>
        <v>85.200000000000728</v>
      </c>
      <c r="FX23" s="30">
        <f>'PADD2 mthly rpt'!FX$37</f>
        <v>-1248.2000000000007</v>
      </c>
      <c r="FY23" s="254">
        <f>'PADD2 mthly rpt'!FY$37</f>
        <v>-4468.8000000000029</v>
      </c>
      <c r="FZ23" s="116">
        <f>'PADD2 mthly rpt'!FZ$37</f>
        <v>-2640.4000000000015</v>
      </c>
      <c r="GA23" s="116">
        <f>'PADD2 mthly rpt'!GA$37</f>
        <v>-692.13291394919725</v>
      </c>
      <c r="GB23" s="116">
        <f>'PADD2 mthly rpt'!GB$37</f>
        <v>453.19602922197737</v>
      </c>
      <c r="GC23" s="116">
        <f>'PADD2 mthly rpt'!GC$37</f>
        <v>714.5303957275064</v>
      </c>
      <c r="GD23" s="116">
        <f>'PADD2 mthly rpt'!GD$37</f>
        <v>732.06512284983</v>
      </c>
      <c r="GE23" s="116">
        <f>'PADD2 mthly rpt'!GE$37</f>
        <v>326.29124179895007</v>
      </c>
      <c r="GF23" s="116">
        <f>'PADD2 mthly rpt'!GF$37</f>
        <v>-757.58403732669467</v>
      </c>
      <c r="GG23" s="116">
        <f>'PADD2 mthly rpt'!GG$37</f>
        <v>-859.36107100115987</v>
      </c>
      <c r="GH23" s="116">
        <f>'PADD2 mthly rpt'!GH$37</f>
        <v>-917.70590991319114</v>
      </c>
      <c r="GI23" s="116">
        <f>'PADD2 mthly rpt'!GI$37</f>
        <v>-1712.1076678699283</v>
      </c>
      <c r="GJ23" s="116">
        <f>'PADD2 mthly rpt'!GJ$37</f>
        <v>-2317.5216185971731</v>
      </c>
      <c r="GK23" s="116">
        <f>'PADD2 mthly rpt'!GK$37</f>
        <v>-1952.0952430275611</v>
      </c>
      <c r="GL23" s="116">
        <f>'PADD2 mthly rpt'!GL$37</f>
        <v>-1366.0929057364119</v>
      </c>
    </row>
    <row r="24" spans="1:194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1">
        <f>'PADD2 mthly rpt'!DZ$38</f>
        <v>18881</v>
      </c>
      <c r="EA24" s="141">
        <f>'PADD2 mthly rpt'!EA$38</f>
        <v>19307</v>
      </c>
      <c r="EB24" s="141">
        <f>'PADD2 mthly rpt'!EB$38</f>
        <v>20075</v>
      </c>
      <c r="EC24" s="141">
        <f>'PADD2 mthly rpt'!EC$38</f>
        <v>21299</v>
      </c>
      <c r="ED24" s="141">
        <f>'PADD2 mthly rpt'!ED$38</f>
        <v>16928</v>
      </c>
      <c r="EE24" s="141">
        <f>'PADD2 mthly rpt'!EE$38</f>
        <v>10888</v>
      </c>
      <c r="EF24" s="141">
        <f>'PADD2 mthly rpt'!EF$38</f>
        <v>7963</v>
      </c>
      <c r="EG24" s="141">
        <f>'PADD2 mthly rpt'!EG$38</f>
        <v>7368</v>
      </c>
      <c r="EH24" s="141">
        <f>'PADD2 mthly rpt'!EH$38</f>
        <v>8796</v>
      </c>
      <c r="EI24" s="141">
        <f>'PADD2 mthly rpt'!EI$38</f>
        <v>11912</v>
      </c>
      <c r="EJ24" s="141">
        <f>'PADD2 mthly rpt'!EJ$38</f>
        <v>17120</v>
      </c>
      <c r="EK24" s="141">
        <f>'PADD2 mthly rpt'!EK$38</f>
        <v>20386</v>
      </c>
      <c r="EL24" s="141">
        <f>'PADD2 mthly rpt'!EL$38</f>
        <v>20606</v>
      </c>
      <c r="EM24" s="141">
        <f>'PADD2 mthly rpt'!EM$38</f>
        <v>20458</v>
      </c>
      <c r="EN24" s="141">
        <f>'PADD2 mthly rpt'!EN$38</f>
        <v>19197</v>
      </c>
      <c r="EO24" s="141">
        <f>'PADD2 mthly rpt'!EO$38</f>
        <v>18322</v>
      </c>
      <c r="EP24" s="141">
        <f>'PADD2 mthly rpt'!EP$38</f>
        <v>13710</v>
      </c>
      <c r="EQ24" s="141">
        <f>'PADD2 mthly rpt'!EQ$38</f>
        <v>7828</v>
      </c>
      <c r="ER24" s="141">
        <f>'PADD2 mthly rpt'!ER$38</f>
        <v>5220</v>
      </c>
      <c r="ES24" s="141">
        <f>'PADD2 mthly rpt'!ES$38</f>
        <v>3154</v>
      </c>
      <c r="ET24" s="141">
        <f>'PADD2 mthly rpt'!ET$38</f>
        <v>3961</v>
      </c>
      <c r="EU24" s="141">
        <f>'PADD2 mthly rpt'!EU$38</f>
        <v>6819</v>
      </c>
      <c r="EV24" s="141">
        <f>'PADD2 mthly rpt'!EV$38</f>
        <v>9974</v>
      </c>
      <c r="EW24" s="141">
        <f>'PADD2 mthly rpt'!EW$38</f>
        <v>13299</v>
      </c>
      <c r="EX24" s="141">
        <f>'PADD2 mthly rpt'!EX$38</f>
        <v>15376</v>
      </c>
      <c r="EY24" s="141">
        <f>'PADD2 mthly rpt'!EY$38</f>
        <v>17501</v>
      </c>
      <c r="EZ24" s="141">
        <f>'PADD2 mthly rpt'!EZ$38</f>
        <v>17953</v>
      </c>
      <c r="FA24" s="141">
        <f>'PADD2 mthly rpt'!FA$38</f>
        <v>15966</v>
      </c>
      <c r="FB24" s="141">
        <f>'PADD2 mthly rpt'!FB$38</f>
        <v>11877</v>
      </c>
      <c r="FC24" s="141">
        <f>'PADD2 mthly rpt'!FC$38</f>
        <v>5085</v>
      </c>
      <c r="FD24" s="141">
        <f>'PADD2 mthly rpt'!FD$38</f>
        <v>1996</v>
      </c>
      <c r="FE24" s="141">
        <f>'PADD2 mthly rpt'!FE$38</f>
        <v>1581</v>
      </c>
      <c r="FF24" s="141">
        <f>'PADD2 mthly rpt'!FF$38</f>
        <v>2079</v>
      </c>
      <c r="FG24" s="141">
        <f>'PADD2 mthly rpt'!FG$38</f>
        <v>6039</v>
      </c>
      <c r="FH24" s="141">
        <f>'PADD2 mthly rpt'!FH$38</f>
        <v>9895</v>
      </c>
      <c r="FI24" s="141">
        <f>'PADD2 mthly rpt'!FI$38</f>
        <v>13153</v>
      </c>
      <c r="FJ24" s="141">
        <f>'PADD2 mthly rpt'!FJ$38</f>
        <v>16271</v>
      </c>
      <c r="FK24" s="141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8003</v>
      </c>
      <c r="FP24" s="30">
        <f>'PADD2 mthly rpt'!FP$38</f>
        <v>2889</v>
      </c>
      <c r="FQ24" s="30">
        <f>'PADD2 mthly rpt'!FQ$38</f>
        <v>1502</v>
      </c>
      <c r="FR24" s="30">
        <f>'PADD2 mthly rpt'!FR$38</f>
        <v>3742</v>
      </c>
      <c r="FS24" s="30">
        <f>'PADD2 mthly rpt'!FS$38</f>
        <v>7957</v>
      </c>
      <c r="FT24" s="30">
        <f>'PADD2 mthly rpt'!FT$38</f>
        <v>12002</v>
      </c>
      <c r="FU24" s="30">
        <f>'PADD2 mthly rpt'!FU$38</f>
        <v>14906</v>
      </c>
      <c r="FV24" s="30">
        <f>'PADD2 mthly rpt'!FV$38</f>
        <v>17177</v>
      </c>
      <c r="FW24" s="30">
        <f>'PADD2 mthly rpt'!FW$38</f>
        <v>19407</v>
      </c>
      <c r="FX24" s="30">
        <f>'PADD2 mthly rpt'!FX$38</f>
        <v>17728</v>
      </c>
      <c r="FY24" s="254">
        <f>'PADD2 mthly rpt'!FY$38</f>
        <v>13652.999999999996</v>
      </c>
      <c r="FZ24" s="116">
        <f>'PADD2 mthly rpt'!FZ$38</f>
        <v>12050</v>
      </c>
      <c r="GA24" s="116">
        <f>'PADD2 mthly rpt'!GA$38</f>
        <v>8395.4670860508013</v>
      </c>
      <c r="GB24" s="116">
        <f>'PADD2 mthly rpt'!GB$38</f>
        <v>5687.3960292219781</v>
      </c>
      <c r="GC24" s="116">
        <f>'PADD2 mthly rpt'!GC$38</f>
        <v>4965.1303957275068</v>
      </c>
      <c r="GD24" s="116">
        <f>'PADD2 mthly rpt'!GD$38</f>
        <v>6490.6651228498304</v>
      </c>
      <c r="GE24" s="116">
        <f>'PADD2 mthly rpt'!GE$38</f>
        <v>9271.8912417989486</v>
      </c>
      <c r="GF24" s="116">
        <f>'PADD2 mthly rpt'!GF$38</f>
        <v>11967.015962673304</v>
      </c>
      <c r="GG24" s="116">
        <f>'PADD2 mthly rpt'!GG$38</f>
        <v>14936.838928998841</v>
      </c>
      <c r="GH24" s="116">
        <f>'PADD2 mthly rpt'!GH$38</f>
        <v>16744.49409008681</v>
      </c>
      <c r="GI24" s="116">
        <f>'PADD2 mthly rpt'!GI$38</f>
        <v>17440.892332130072</v>
      </c>
      <c r="GJ24" s="116">
        <f>'PADD2 mthly rpt'!GJ$38</f>
        <v>16338.678381402828</v>
      </c>
      <c r="GK24" s="116">
        <f>'PADD2 mthly rpt'!GK$38</f>
        <v>15091.904756972439</v>
      </c>
      <c r="GL24" s="116">
        <f>'PADD2 mthly rpt'!GL$38</f>
        <v>12072.507094263587</v>
      </c>
    </row>
    <row r="25" spans="1:194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1">
        <f>'PADD2 mthly rpt'!DZ$39</f>
        <v>0</v>
      </c>
      <c r="EA25" s="141">
        <f>'PADD2 mthly rpt'!EA$39</f>
        <v>0</v>
      </c>
      <c r="EB25" s="141">
        <f>'PADD2 mthly rpt'!EB$39</f>
        <v>0</v>
      </c>
      <c r="EC25" s="141">
        <f>'PADD2 mthly rpt'!EC$39</f>
        <v>0</v>
      </c>
      <c r="ED25" s="141">
        <f>'PADD2 mthly rpt'!ED$39</f>
        <v>0</v>
      </c>
      <c r="EE25" s="141">
        <f>'PADD2 mthly rpt'!EE$39</f>
        <v>0</v>
      </c>
      <c r="EF25" s="141">
        <f>'PADD2 mthly rpt'!EF$39</f>
        <v>0</v>
      </c>
      <c r="EG25" s="141">
        <f>'PADD2 mthly rpt'!EG$39</f>
        <v>0</v>
      </c>
      <c r="EH25" s="141">
        <f>'PADD2 mthly rpt'!EH$39</f>
        <v>0</v>
      </c>
      <c r="EI25" s="141">
        <f>'PADD2 mthly rpt'!EI$39</f>
        <v>0</v>
      </c>
      <c r="EJ25" s="141">
        <f>'PADD2 mthly rpt'!EJ$39</f>
        <v>0</v>
      </c>
      <c r="EK25" s="141">
        <f>'PADD2 mthly rpt'!EK$39</f>
        <v>0</v>
      </c>
      <c r="EL25" s="141">
        <f>'PADD2 mthly rpt'!EL$39</f>
        <v>0</v>
      </c>
      <c r="EM25" s="141">
        <f>'PADD2 mthly rpt'!EM$39</f>
        <v>0</v>
      </c>
      <c r="EN25" s="141">
        <f>'PADD2 mthly rpt'!EN$39</f>
        <v>0</v>
      </c>
      <c r="EO25" s="141">
        <f>'PADD2 mthly rpt'!EO$39</f>
        <v>0</v>
      </c>
      <c r="EP25" s="141">
        <f>'PADD2 mthly rpt'!EP$39</f>
        <v>0</v>
      </c>
      <c r="EQ25" s="141">
        <f>'PADD2 mthly rpt'!EQ$39</f>
        <v>0</v>
      </c>
      <c r="ER25" s="141">
        <f>'PADD2 mthly rpt'!ER$39</f>
        <v>0</v>
      </c>
      <c r="ES25" s="141">
        <f>'PADD2 mthly rpt'!ES$39</f>
        <v>0</v>
      </c>
      <c r="ET25" s="141">
        <f>'PADD2 mthly rpt'!ET$39</f>
        <v>0</v>
      </c>
      <c r="EU25" s="141">
        <f>'PADD2 mthly rpt'!EU$39</f>
        <v>0</v>
      </c>
      <c r="EV25" s="141">
        <f>'PADD2 mthly rpt'!EV$39</f>
        <v>0</v>
      </c>
      <c r="EW25" s="141">
        <f>'PADD2 mthly rpt'!EW$39</f>
        <v>0</v>
      </c>
      <c r="EX25" s="141">
        <f>'PADD2 mthly rpt'!EX$39</f>
        <v>0</v>
      </c>
      <c r="EY25" s="141">
        <f>'PADD2 mthly rpt'!EY$39</f>
        <v>0</v>
      </c>
      <c r="EZ25" s="141">
        <f>'PADD2 mthly rpt'!EZ$39</f>
        <v>0</v>
      </c>
      <c r="FA25" s="141">
        <f>'PADD2 mthly rpt'!FA$39</f>
        <v>0</v>
      </c>
      <c r="FB25" s="141">
        <f>'PADD2 mthly rpt'!FB$39</f>
        <v>0</v>
      </c>
      <c r="FC25" s="141">
        <f>'PADD2 mthly rpt'!FC$39</f>
        <v>0</v>
      </c>
      <c r="FD25" s="141">
        <f>'PADD2 mthly rpt'!FD$39</f>
        <v>0</v>
      </c>
      <c r="FE25" s="141">
        <f>'PADD2 mthly rpt'!FE$39</f>
        <v>0</v>
      </c>
      <c r="FF25" s="141">
        <f>'PADD2 mthly rpt'!FF$39</f>
        <v>0</v>
      </c>
      <c r="FG25" s="141">
        <f>'PADD2 mthly rpt'!FG$39</f>
        <v>0</v>
      </c>
      <c r="FH25" s="141">
        <f>'PADD2 mthly rpt'!FH$39</f>
        <v>0</v>
      </c>
      <c r="FI25" s="141">
        <f>'PADD2 mthly rpt'!FI$39</f>
        <v>0</v>
      </c>
      <c r="FJ25" s="141">
        <f>'PADD2 mthly rpt'!FJ$39</f>
        <v>0</v>
      </c>
      <c r="FK25" s="141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30">
        <f>'PADD2 mthly rpt'!FV$39</f>
        <v>0</v>
      </c>
      <c r="FW25" s="30">
        <f>'PADD2 mthly rpt'!FW$39</f>
        <v>0</v>
      </c>
      <c r="FX25" s="30">
        <f>'PADD2 mthly rpt'!FX$39</f>
        <v>362.00000000000728</v>
      </c>
      <c r="FY25" s="254">
        <f>'PADD2 mthly rpt'!FY$39</f>
        <v>0</v>
      </c>
      <c r="FZ25" s="116">
        <f>'PADD2 mthly rpt'!FZ$39</f>
        <v>0</v>
      </c>
      <c r="GA25" s="116">
        <f>'PADD2 mthly rpt'!GA$39</f>
        <v>2345.1718436071897</v>
      </c>
      <c r="GB25" s="116">
        <f>'PADD2 mthly rpt'!GB$39</f>
        <v>4575.3405527979812</v>
      </c>
      <c r="GC25" s="116">
        <f>'PADD2 mthly rpt'!GC$39</f>
        <v>5987.3205411646713</v>
      </c>
      <c r="GD25" s="116">
        <f>'PADD2 mthly rpt'!GD$39</f>
        <v>7237.1914589229873</v>
      </c>
      <c r="GE25" s="116">
        <f>'PADD2 mthly rpt'!GE$39</f>
        <v>8455.2944329636921</v>
      </c>
      <c r="GF25" s="116"/>
      <c r="GG25" s="116"/>
      <c r="GH25" s="116"/>
      <c r="GI25" s="116"/>
      <c r="GJ25" s="116"/>
      <c r="GK25" s="116"/>
      <c r="GL25" s="116"/>
    </row>
    <row r="26" spans="1:194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261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</row>
    <row r="27" spans="1:194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49">
        <f>'PADD2 mthly rpt'!DZ$41</f>
        <v>125.24202813939119</v>
      </c>
      <c r="EA27" s="149">
        <f>'PADD2 mthly rpt'!EA$41</f>
        <v>115.62122769640747</v>
      </c>
      <c r="EB27" s="149">
        <f>'PADD2 mthly rpt'!EB$41</f>
        <v>91.15577550146233</v>
      </c>
      <c r="EC27" s="149">
        <f>'PADD2 mthly rpt'!EC$41</f>
        <v>82.783416436111722</v>
      </c>
      <c r="ED27" s="149">
        <f>'PADD2 mthly rpt'!ED$41</f>
        <v>57.495970605217181</v>
      </c>
      <c r="EE27" s="149">
        <f>'PADD2 mthly rpt'!EE$41</f>
        <v>39.098690489798166</v>
      </c>
      <c r="EF27" s="149">
        <f>'PADD2 mthly rpt'!EF$41</f>
        <v>35.510420126922398</v>
      </c>
      <c r="EG27" s="149">
        <f>'PADD2 mthly rpt'!EG$41</f>
        <v>49.311585722005162</v>
      </c>
      <c r="EH27" s="149">
        <f>'PADD2 mthly rpt'!EH$41</f>
        <v>75.505419189325764</v>
      </c>
      <c r="EI27" s="149">
        <f>'PADD2 mthly rpt'!EI$41</f>
        <v>105.09725613193203</v>
      </c>
      <c r="EJ27" s="149">
        <f>'PADD2 mthly rpt'!EJ$41</f>
        <v>134.08495708949121</v>
      </c>
      <c r="EK27" s="149">
        <f>'PADD2 mthly rpt'!EK$41</f>
        <v>140.562920402267</v>
      </c>
      <c r="EL27" s="149">
        <f>'PADD2 mthly rpt'!EL$41</f>
        <v>122.05320459185567</v>
      </c>
      <c r="EM27" s="149">
        <f>'PADD2 mthly rpt'!EM$41</f>
        <v>107.46439984715796</v>
      </c>
      <c r="EN27" s="149">
        <f>'PADD2 mthly rpt'!EN$41</f>
        <v>79.208143199562045</v>
      </c>
      <c r="EO27" s="149">
        <f>'PADD2 mthly rpt'!EO$41</f>
        <v>68.657331778049056</v>
      </c>
      <c r="EP27" s="149">
        <f>'PADD2 mthly rpt'!EP$41</f>
        <v>47.975604372623842</v>
      </c>
      <c r="EQ27" s="149">
        <f>'PADD2 mthly rpt'!EQ$41</f>
        <v>32.933587498775388</v>
      </c>
      <c r="ER27" s="149">
        <f>'PADD2 mthly rpt'!ER$41</f>
        <v>29.60540406459452</v>
      </c>
      <c r="ES27" s="149">
        <f>'PADD2 mthly rpt'!ES$41</f>
        <v>35.668062124688959</v>
      </c>
      <c r="ET27" s="149">
        <f>'PADD2 mthly rpt'!ET$41</f>
        <v>53.778514053898064</v>
      </c>
      <c r="EU27" s="149">
        <f>'PADD2 mthly rpt'!EU$41</f>
        <v>79.411893724549174</v>
      </c>
      <c r="EV27" s="149">
        <f>'PADD2 mthly rpt'!EV$41</f>
        <v>98.685445900413356</v>
      </c>
      <c r="EW27" s="149">
        <f>'PADD2 mthly rpt'!EW$41</f>
        <v>116.8521128238508</v>
      </c>
      <c r="EX27" s="149">
        <f>'PADD2 mthly rpt'!EX$41</f>
        <v>108.58290234183093</v>
      </c>
      <c r="EY27" s="149">
        <f>'PADD2 mthly rpt'!EY$41</f>
        <v>105.20966625792731</v>
      </c>
      <c r="EZ27" s="149">
        <f>'PADD2 mthly rpt'!EZ$41</f>
        <v>74.829618779687834</v>
      </c>
      <c r="FA27" s="149">
        <f>'PADD2 mthly rpt'!FA$41</f>
        <v>61.298896818931098</v>
      </c>
      <c r="FB27" s="149">
        <f>'PADD2 mthly rpt'!FB$41</f>
        <v>46.120496977535304</v>
      </c>
      <c r="FC27" s="149">
        <f>'PADD2 mthly rpt'!FC$41</f>
        <v>25.650991688535047</v>
      </c>
      <c r="FD27" s="149">
        <f>'PADD2 mthly rpt'!FD$41</f>
        <v>23.682668894443815</v>
      </c>
      <c r="FE27" s="149">
        <f>'PADD2 mthly rpt'!FE$41</f>
        <v>30.600697417401943</v>
      </c>
      <c r="FF27" s="149">
        <f>'PADD2 mthly rpt'!FF$41</f>
        <v>36.324992318880582</v>
      </c>
      <c r="FG27" s="149">
        <f>'PADD2 mthly rpt'!FG$41</f>
        <v>77.537391323713422</v>
      </c>
      <c r="FH27" s="149">
        <f>'PADD2 mthly rpt'!FH$41</f>
        <v>74.022609031739435</v>
      </c>
      <c r="FI27" s="149">
        <f>'PADD2 mthly rpt'!FI$41</f>
        <v>107.74424065059959</v>
      </c>
      <c r="FJ27" s="149">
        <f>'PADD2 mthly rpt'!FJ$41</f>
        <v>105.741070418899</v>
      </c>
      <c r="FK27" s="149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32.996384389375962</v>
      </c>
      <c r="FP27" s="42">
        <f>'PADD2 mthly rpt'!FP$41</f>
        <v>23.162539326591226</v>
      </c>
      <c r="FQ27" s="42">
        <f>'PADD2 mthly rpt'!FQ$41</f>
        <v>34.20369637675384</v>
      </c>
      <c r="FR27" s="42">
        <f>'PADD2 mthly rpt'!FR$41</f>
        <v>64.693684118032593</v>
      </c>
      <c r="FS27" s="42">
        <f>'PADD2 mthly rpt'!FS$41</f>
        <v>87.366118212402426</v>
      </c>
      <c r="FT27" s="42">
        <f>'PADD2 mthly rpt'!FT$41</f>
        <v>125.85015645385474</v>
      </c>
      <c r="FU27" s="42">
        <f>'PADD2 mthly rpt'!FU$41</f>
        <v>132.18390531126434</v>
      </c>
      <c r="FV27" s="42">
        <f>'PADD2 mthly rpt'!FV$41</f>
        <v>109.67979259004865</v>
      </c>
      <c r="FW27" s="42">
        <f>'PADD2 mthly rpt'!FW$41</f>
        <v>116.75162940103189</v>
      </c>
      <c r="FX27" s="42">
        <f>'PADD2 mthly rpt'!FX$41</f>
        <v>82.069984521112488</v>
      </c>
      <c r="FY27" s="311">
        <f>'PADD2 mthly rpt'!FY$41</f>
        <v>64.486325655192417</v>
      </c>
      <c r="FZ27" s="118">
        <f>'PADD2 mthly rpt'!FZ$41</f>
        <v>53.217129965943343</v>
      </c>
      <c r="GA27" s="118">
        <f>'PADD2 mthly rpt'!GA$41</f>
        <v>41.385083079691213</v>
      </c>
      <c r="GB27" s="118">
        <f>'PADD2 mthly rpt'!GB$41</f>
        <v>37.138407739139794</v>
      </c>
      <c r="GC27" s="118">
        <f>'PADD2 mthly rpt'!GC$41</f>
        <v>50.36884961973324</v>
      </c>
      <c r="GD27" s="118">
        <f>'PADD2 mthly rpt'!GD$41</f>
        <v>78.588179708639544</v>
      </c>
      <c r="GE27" s="118">
        <f>'PADD2 mthly rpt'!GE$41</f>
        <v>111.72266919731852</v>
      </c>
      <c r="GF27" s="118">
        <f>'PADD2 mthly rpt'!GF$41</f>
        <v>128.6452523803566</v>
      </c>
      <c r="GG27" s="118">
        <f>'PADD2 mthly rpt'!GG$41</f>
        <v>136.62854424610677</v>
      </c>
      <c r="GH27" s="118">
        <f>'PADD2 mthly rpt'!GH$41</f>
        <v>124.70817538305721</v>
      </c>
      <c r="GI27" s="118">
        <f>'PADD2 mthly rpt'!GI$41</f>
        <v>111.42024451074361</v>
      </c>
      <c r="GJ27" s="118">
        <f>'PADD2 mthly rpt'!GJ$41</f>
        <v>80.239808752188722</v>
      </c>
      <c r="GK27" s="118">
        <f>'PADD2 mthly rpt'!GK$41</f>
        <v>69.295464423380409</v>
      </c>
      <c r="GL27" s="118">
        <f>'PADD2 mthly rpt'!GL$41</f>
        <v>52.930401469216235</v>
      </c>
    </row>
    <row r="28" spans="1:194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49">
        <f>'PADD2 mthly rpt'!DZ$42</f>
        <v>20.170569395691601</v>
      </c>
      <c r="EA28" s="149">
        <f>'PADD2 mthly rpt'!EA$42</f>
        <v>14.506812227841479</v>
      </c>
      <c r="EB28" s="149">
        <f>'PADD2 mthly rpt'!EB$42</f>
        <v>17.466131649674182</v>
      </c>
      <c r="EC28" s="149">
        <f>'PADD2 mthly rpt'!EC$42</f>
        <v>15.249098382040884</v>
      </c>
      <c r="ED28" s="149">
        <f>'PADD2 mthly rpt'!ED$42</f>
        <v>0.80230720709855774</v>
      </c>
      <c r="EE28" s="149">
        <f>'PADD2 mthly rpt'!EE$42</f>
        <v>-6.6382915729811671</v>
      </c>
      <c r="EF28" s="149">
        <f>'PADD2 mthly rpt'!EF$42</f>
        <v>-0.86811921350388843</v>
      </c>
      <c r="EG28" s="149">
        <f>'PADD2 mthly rpt'!EG$42</f>
        <v>-1.7881392636249771</v>
      </c>
      <c r="EH28" s="149">
        <f>'PADD2 mthly rpt'!EH$42</f>
        <v>-10.122561625540115</v>
      </c>
      <c r="EI28" s="149">
        <f>'PADD2 mthly rpt'!EI$42</f>
        <v>-9.1640060782669224</v>
      </c>
      <c r="EJ28" s="149">
        <f>'PADD2 mthly rpt'!EJ$42</f>
        <v>4.6912889137404647</v>
      </c>
      <c r="EK28" s="149">
        <f>'PADD2 mthly rpt'!EK$42</f>
        <v>7.1032427414607469</v>
      </c>
      <c r="EL28" s="149">
        <f>'PADD2 mthly rpt'!EL$42</f>
        <v>-3.1888235475355202</v>
      </c>
      <c r="EM28" s="149">
        <f>'PADD2 mthly rpt'!EM$42</f>
        <v>-8.1568278492495097</v>
      </c>
      <c r="EN28" s="149">
        <f>'PADD2 mthly rpt'!EN$42</f>
        <v>-11.947632301900285</v>
      </c>
      <c r="EO28" s="149">
        <f>'PADD2 mthly rpt'!EO$42</f>
        <v>-14.126084658062666</v>
      </c>
      <c r="EP28" s="149">
        <f>'PADD2 mthly rpt'!EP$42</f>
        <v>-9.5203662325933394</v>
      </c>
      <c r="EQ28" s="149">
        <f>'PADD2 mthly rpt'!EQ$42</f>
        <v>-6.1651029910227777</v>
      </c>
      <c r="ER28" s="149">
        <f>'PADD2 mthly rpt'!ER$42</f>
        <v>-5.9050160623278778</v>
      </c>
      <c r="ES28" s="149">
        <f>'PADD2 mthly rpt'!ES$42</f>
        <v>-13.643523597316204</v>
      </c>
      <c r="ET28" s="149">
        <f>'PADD2 mthly rpt'!ET$42</f>
        <v>-21.7269051354277</v>
      </c>
      <c r="EU28" s="149">
        <f>'PADD2 mthly rpt'!EU$42</f>
        <v>-25.685362407382854</v>
      </c>
      <c r="EV28" s="149">
        <f>'PADD2 mthly rpt'!EV$42</f>
        <v>-35.399511189077856</v>
      </c>
      <c r="EW28" s="149">
        <f>'PADD2 mthly rpt'!EW$42</f>
        <v>-23.710807578416194</v>
      </c>
      <c r="EX28" s="149">
        <f>'PADD2 mthly rpt'!EX$42</f>
        <v>-13.470302250024744</v>
      </c>
      <c r="EY28" s="149">
        <f>'PADD2 mthly rpt'!EY$42</f>
        <v>-2.2547335892306535</v>
      </c>
      <c r="EZ28" s="149">
        <f>'PADD2 mthly rpt'!EZ$42</f>
        <v>-4.3785244198742106</v>
      </c>
      <c r="FA28" s="149">
        <f>'PADD2 mthly rpt'!FA$42</f>
        <v>-7.3584349591179574</v>
      </c>
      <c r="FB28" s="149">
        <f>'PADD2 mthly rpt'!FB$42</f>
        <v>-1.8551073950885382</v>
      </c>
      <c r="FC28" s="149">
        <f>'PADD2 mthly rpt'!FC$42</f>
        <v>-7.2825958102403412</v>
      </c>
      <c r="FD28" s="149">
        <f>'PADD2 mthly rpt'!FD$42</f>
        <v>-5.9227351701507054</v>
      </c>
      <c r="FE28" s="149">
        <f>'PADD2 mthly rpt'!FE$42</f>
        <v>-5.067364707287016</v>
      </c>
      <c r="FF28" s="149">
        <f>'PADD2 mthly rpt'!FF$42</f>
        <v>-17.453521735017482</v>
      </c>
      <c r="FG28" s="149">
        <f>'PADD2 mthly rpt'!FG$42</f>
        <v>-1.8745024008357518</v>
      </c>
      <c r="FH28" s="149">
        <f>'PADD2 mthly rpt'!FH$42</f>
        <v>-24.662836868673921</v>
      </c>
      <c r="FI28" s="149">
        <f>'PADD2 mthly rpt'!FI$42</f>
        <v>-9.1078721732512093</v>
      </c>
      <c r="FJ28" s="149">
        <f>'PADD2 mthly rpt'!FJ$42</f>
        <v>-2.8418319229319309</v>
      </c>
      <c r="FK28" s="149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7.3453927008409146</v>
      </c>
      <c r="FP28" s="42">
        <f>'PADD2 mthly rpt'!FP$42</f>
        <v>-0.52012956785258879</v>
      </c>
      <c r="FQ28" s="42">
        <f>'PADD2 mthly rpt'!FQ$42</f>
        <v>3.602998959351897</v>
      </c>
      <c r="FR28" s="42">
        <f>'PADD2 mthly rpt'!FR$42</f>
        <v>28.36869179915201</v>
      </c>
      <c r="FS28" s="42">
        <f>'PADD2 mthly rpt'!FS$42</f>
        <v>9.8287268886890047</v>
      </c>
      <c r="FT28" s="42">
        <f>'PADD2 mthly rpt'!FT$42</f>
        <v>51.827547422115302</v>
      </c>
      <c r="FU28" s="42">
        <f>'PADD2 mthly rpt'!FU$42</f>
        <v>24.439664660664747</v>
      </c>
      <c r="FV28" s="42">
        <f>'PADD2 mthly rpt'!FV$42</f>
        <v>3.9387221711496494</v>
      </c>
      <c r="FW28" s="42">
        <f>'PADD2 mthly rpt'!FW$42</f>
        <v>8.4466462449963871</v>
      </c>
      <c r="FX28" s="42">
        <f>'PADD2 mthly rpt'!FX$42</f>
        <v>4.8673950822515479</v>
      </c>
      <c r="FY28" s="311">
        <f>'PADD2 mthly rpt'!FY$42</f>
        <v>2.6824227490873227</v>
      </c>
      <c r="FZ28" s="118">
        <f>'PADD2 mthly rpt'!FZ$42</f>
        <v>6.7648015082109794</v>
      </c>
      <c r="GA28" s="118">
        <f>'PADD2 mthly rpt'!GA$42</f>
        <v>8.3886986903152518</v>
      </c>
      <c r="GB28" s="118">
        <f>'PADD2 mthly rpt'!GB$42</f>
        <v>13.975868412548568</v>
      </c>
      <c r="GC28" s="118">
        <f>'PADD2 mthly rpt'!GC$42</f>
        <v>16.1651532429794</v>
      </c>
      <c r="GD28" s="118">
        <f>'PADD2 mthly rpt'!GD$42</f>
        <v>13.894495590606951</v>
      </c>
      <c r="GE28" s="118">
        <f>'PADD2 mthly rpt'!GE$42</f>
        <v>24.356550984916097</v>
      </c>
      <c r="GF28" s="118">
        <f>'PADD2 mthly rpt'!GF$42</f>
        <v>2.7950959265018582</v>
      </c>
      <c r="GG28" s="118">
        <f>'PADD2 mthly rpt'!GG$42</f>
        <v>4.4446389348424304</v>
      </c>
      <c r="GH28" s="118">
        <f>'PADD2 mthly rpt'!GH$42</f>
        <v>15.028382793008561</v>
      </c>
      <c r="GI28" s="118">
        <f>'PADD2 mthly rpt'!GI$42</f>
        <v>-5.3313848902882768</v>
      </c>
      <c r="GJ28" s="118">
        <f>'PADD2 mthly rpt'!GJ$42</f>
        <v>-1.8301757689237661</v>
      </c>
      <c r="GK28" s="118">
        <f>'PADD2 mthly rpt'!GK$42</f>
        <v>4.8091387681879922</v>
      </c>
      <c r="GL28" s="118">
        <f>'PADD2 mthly rpt'!GL$42</f>
        <v>-0.28672849672710754</v>
      </c>
    </row>
    <row r="29" spans="1:194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49">
        <f>'PADD2 mthly rpt'!DZ$43</f>
        <v>13.489285362518004</v>
      </c>
      <c r="EA29" s="149">
        <f>'PADD2 mthly rpt'!EA$43</f>
        <v>13.386732794923901</v>
      </c>
      <c r="EB29" s="149">
        <f>'PADD2 mthly rpt'!EB$43</f>
        <v>9.158385100481155</v>
      </c>
      <c r="EC29" s="149">
        <f>'PADD2 mthly rpt'!EC$43</f>
        <v>12.387055637465295</v>
      </c>
      <c r="ED29" s="149">
        <f>'PADD2 mthly rpt'!ED$43</f>
        <v>11.404202085901858</v>
      </c>
      <c r="EE29" s="149">
        <f>'PADD2 mthly rpt'!EE$43</f>
        <v>4.4196765372384945</v>
      </c>
      <c r="EF29" s="149">
        <f>'PADD2 mthly rpt'!EF$43</f>
        <v>7.308746704379562</v>
      </c>
      <c r="EG29" s="149">
        <f>'PADD2 mthly rpt'!EG$43</f>
        <v>7.7055494339945056</v>
      </c>
      <c r="EH29" s="149">
        <f>'PADD2 mthly rpt'!EH$43</f>
        <v>9.6560660565328789</v>
      </c>
      <c r="EI29" s="149">
        <f>'PADD2 mthly rpt'!EI$43</f>
        <v>10.376385289640893</v>
      </c>
      <c r="EJ29" s="149">
        <f>'PADD2 mthly rpt'!EJ$43</f>
        <v>21.862073383617528</v>
      </c>
      <c r="EK29" s="149">
        <f>'PADD2 mthly rpt'!EK$43</f>
        <v>23.640878559578468</v>
      </c>
      <c r="EL29" s="149">
        <f>'PADD2 mthly rpt'!EL$43</f>
        <v>6.2660768976355428</v>
      </c>
      <c r="EM29" s="149">
        <f>'PADD2 mthly rpt'!EM$43</f>
        <v>1.3682692469631519</v>
      </c>
      <c r="EN29" s="149">
        <f>'PADD2 mthly rpt'!EN$43</f>
        <v>-3.0430320742019177</v>
      </c>
      <c r="EO29" s="149">
        <f>'PADD2 mthly rpt'!EO$43</f>
        <v>-1.843229875061752</v>
      </c>
      <c r="EP29" s="149">
        <f>'PADD2 mthly rpt'!EP$43</f>
        <v>-2.1219078851480404</v>
      </c>
      <c r="EQ29" s="149">
        <f>'PADD2 mthly rpt'!EQ$43</f>
        <v>-4.0667203853076757</v>
      </c>
      <c r="ER29" s="149">
        <f>'PADD2 mthly rpt'!ER$43</f>
        <v>-2.0059966133886498</v>
      </c>
      <c r="ES29" s="149">
        <f>'PADD2 mthly rpt'!ES$43</f>
        <v>-10.539362224199657</v>
      </c>
      <c r="ET29" s="149">
        <f>'PADD2 mthly rpt'!ET$43</f>
        <v>-19.073737968973944</v>
      </c>
      <c r="EU29" s="149">
        <f>'PADD2 mthly rpt'!EU$43</f>
        <v>-23.243673381573686</v>
      </c>
      <c r="EV29" s="149">
        <f>'PADD2 mthly rpt'!EV$43</f>
        <v>-21.654343716254814</v>
      </c>
      <c r="EW29" s="149">
        <f>'PADD2 mthly rpt'!EW$43</f>
        <v>-3.5669305301473031</v>
      </c>
      <c r="EX29" s="149">
        <f>'PADD2 mthly rpt'!EX$43</f>
        <v>-8.67869806667548</v>
      </c>
      <c r="EY29" s="149">
        <f>'PADD2 mthly rpt'!EY$43</f>
        <v>-3.7099197732713662</v>
      </c>
      <c r="EZ29" s="149">
        <f>'PADD2 mthly rpt'!EZ$43</f>
        <v>-5.8139856553152782</v>
      </c>
      <c r="FA29" s="149">
        <f>'PADD2 mthly rpt'!FA$43</f>
        <v>-7.7546215641032461</v>
      </c>
      <c r="FB29" s="149">
        <f>'PADD2 mthly rpt'!FB$43</f>
        <v>-2.4257976299261514</v>
      </c>
      <c r="FC29" s="149">
        <f>'PADD2 mthly rpt'!FC$43</f>
        <v>-7.910606741126788</v>
      </c>
      <c r="FD29" s="149">
        <f>'PADD2 mthly rpt'!FD$43</f>
        <v>-5.5821083964420559</v>
      </c>
      <c r="FE29" s="149">
        <f>'PADD2 mthly rpt'!FE$43</f>
        <v>-7.4213647193580918</v>
      </c>
      <c r="FF29" s="149">
        <f>'PADD2 mthly rpt'!FF$43</f>
        <v>-26.569110578054918</v>
      </c>
      <c r="FG29" s="149">
        <f>'PADD2 mthly rpt'!FG$43</f>
        <v>-15.833973555026574</v>
      </c>
      <c r="FH29" s="149">
        <f>'PADD2 mthly rpt'!FH$43</f>
        <v>-36.714767228286021</v>
      </c>
      <c r="FI29" s="149">
        <f>'PADD2 mthly rpt'!FI$43</f>
        <v>-9.9391908225558581</v>
      </c>
      <c r="FJ29" s="149">
        <f>'PADD2 mthly rpt'!FJ$43</f>
        <v>-10.604253447523263</v>
      </c>
      <c r="FK29" s="149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0.41039180954864207</v>
      </c>
      <c r="FP29" s="42">
        <f>'PADD2 mthly rpt'!FP$43</f>
        <v>-5.5316875521783224</v>
      </c>
      <c r="FQ29" s="42">
        <f>'PADD2 mthly rpt'!FQ$43</f>
        <v>-4.2316746127953593</v>
      </c>
      <c r="FR29" s="42">
        <f>'PADD2 mthly rpt'!FR$43</f>
        <v>4.7341158729109694</v>
      </c>
      <c r="FS29" s="42">
        <f>'PADD2 mthly rpt'!FS$43</f>
        <v>-4.0265239255268312</v>
      </c>
      <c r="FT29" s="42">
        <f>'PADD2 mthly rpt'!FT$43</f>
        <v>19.25749871104253</v>
      </c>
      <c r="FU29" s="42">
        <f>'PADD2 mthly rpt'!FU$43</f>
        <v>11.55534310254059</v>
      </c>
      <c r="FV29" s="42">
        <f>'PADD2 mthly rpt'!FV$43</f>
        <v>-3.658340257086607</v>
      </c>
      <c r="FW29" s="42">
        <f>'PADD2 mthly rpt'!FW$43</f>
        <v>9.208690915813051</v>
      </c>
      <c r="FX29" s="42">
        <f>'PADD2 mthly rpt'!FX$43</f>
        <v>2.8528303668402373</v>
      </c>
      <c r="FY29" s="311">
        <f>'PADD2 mthly rpt'!FY$43</f>
        <v>-3.9292475434611447</v>
      </c>
      <c r="FZ29" s="118">
        <f>'PADD2 mthly rpt'!FZ$43</f>
        <v>2.2695172036978732</v>
      </c>
      <c r="GA29" s="118">
        <f>'PADD2 mthly rpt'!GA$43</f>
        <v>6.1017558538384336</v>
      </c>
      <c r="GB29" s="118">
        <f>'PADD2 mthly rpt'!GB$43</f>
        <v>7.470493388544142</v>
      </c>
      <c r="GC29" s="118">
        <f>'PADD2 mthly rpt'!GC$43</f>
        <v>10.192096294437235</v>
      </c>
      <c r="GD29" s="118">
        <f>'PADD2 mthly rpt'!GD$43</f>
        <v>15.402061609638963</v>
      </c>
      <c r="GE29" s="118">
        <f>'PADD2 mthly rpt'!GE$43</f>
        <v>18.987884876759324</v>
      </c>
      <c r="GF29" s="118">
        <f>'PADD2 mthly rpt'!GF$43</f>
        <v>16.237885050106698</v>
      </c>
      <c r="GG29" s="118">
        <f>'PADD2 mthly rpt'!GG$43</f>
        <v>10.467972876349165</v>
      </c>
      <c r="GH29" s="118">
        <f>'PADD2 mthly rpt'!GH$43</f>
        <v>10.448375766652106</v>
      </c>
      <c r="GI29" s="118">
        <f>'PADD2 mthly rpt'!GI$43</f>
        <v>0.74986323903156915</v>
      </c>
      <c r="GJ29" s="118">
        <f>'PADD2 mthly rpt'!GJ$43</f>
        <v>-0.65341353594840257</v>
      </c>
      <c r="GK29" s="118">
        <f>'PADD2 mthly rpt'!GK$43</f>
        <v>1.4894897045025317</v>
      </c>
      <c r="GL29" s="118">
        <f>'PADD2 mthly rpt'!GL$43</f>
        <v>2.678095393405826</v>
      </c>
    </row>
    <row r="30" spans="1:194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49">
        <f>'PADD2 mthly rpt'!DZ$44</f>
        <v>109.73568856554907</v>
      </c>
      <c r="EA30" s="149">
        <f>'PADD2 mthly rpt'!EA$44</f>
        <v>100.11488812256535</v>
      </c>
      <c r="EB30" s="149">
        <f>'PADD2 mthly rpt'!EB$44</f>
        <v>75.649435927620203</v>
      </c>
      <c r="EC30" s="149">
        <f>'PADD2 mthly rpt'!EC$44</f>
        <v>67.277076862269595</v>
      </c>
      <c r="ED30" s="149">
        <f>'PADD2 mthly rpt'!ED$44</f>
        <v>41.989631031375048</v>
      </c>
      <c r="EE30" s="149">
        <f>'PADD2 mthly rpt'!EE$44</f>
        <v>23.592350915956033</v>
      </c>
      <c r="EF30" s="149">
        <f>'PADD2 mthly rpt'!EF$44</f>
        <v>20.004080553080264</v>
      </c>
      <c r="EG30" s="149">
        <f>'PADD2 mthly rpt'!EG$44</f>
        <v>33.805246148163029</v>
      </c>
      <c r="EH30" s="149">
        <f>'PADD2 mthly rpt'!EH$44</f>
        <v>59.99907961548363</v>
      </c>
      <c r="EI30" s="149">
        <f>'PADD2 mthly rpt'!EI$44</f>
        <v>89.590916558089901</v>
      </c>
      <c r="EJ30" s="149">
        <f>'PADD2 mthly rpt'!EJ$44</f>
        <v>118.57861751564909</v>
      </c>
      <c r="EK30" s="149">
        <f>'PADD2 mthly rpt'!EK$44</f>
        <v>125.05658082842487</v>
      </c>
      <c r="EL30" s="149">
        <f>'PADD2 mthly rpt'!EL$44</f>
        <v>106.54686501801355</v>
      </c>
      <c r="EM30" s="149">
        <f>'PADD2 mthly rpt'!EM$44</f>
        <v>91.958060273315837</v>
      </c>
      <c r="EN30" s="149">
        <f>'PADD2 mthly rpt'!EN$44</f>
        <v>63.701803625719911</v>
      </c>
      <c r="EO30" s="149">
        <f>'PADD2 mthly rpt'!EO$44</f>
        <v>53.150992204206922</v>
      </c>
      <c r="EP30" s="149">
        <f>'PADD2 mthly rpt'!EP$44</f>
        <v>32.469264798781708</v>
      </c>
      <c r="EQ30" s="149">
        <f>'PADD2 mthly rpt'!EQ$44</f>
        <v>17.427247924933255</v>
      </c>
      <c r="ER30" s="149">
        <f>'PADD2 mthly rpt'!ER$44</f>
        <v>14.099064490752388</v>
      </c>
      <c r="ES30" s="149">
        <f>'PADD2 mthly rpt'!ES$44</f>
        <v>20.161722550846825</v>
      </c>
      <c r="ET30" s="149">
        <f>'PADD2 mthly rpt'!ET$44</f>
        <v>38.272174480055931</v>
      </c>
      <c r="EU30" s="149">
        <f>'PADD2 mthly rpt'!EU$44</f>
        <v>63.90555415070704</v>
      </c>
      <c r="EV30" s="149">
        <f>'PADD2 mthly rpt'!EV$44</f>
        <v>83.17910632657123</v>
      </c>
      <c r="EW30" s="149">
        <f>'PADD2 mthly rpt'!EW$44</f>
        <v>101.34577325000868</v>
      </c>
      <c r="EX30" s="149">
        <f>'PADD2 mthly rpt'!EX$44</f>
        <v>93.076562767988804</v>
      </c>
      <c r="EY30" s="149">
        <f>'PADD2 mthly rpt'!EY$44</f>
        <v>89.703326684085184</v>
      </c>
      <c r="EZ30" s="149">
        <f>'PADD2 mthly rpt'!EZ$44</f>
        <v>59.323279205845701</v>
      </c>
      <c r="FA30" s="149">
        <f>'PADD2 mthly rpt'!FA$44</f>
        <v>45.792557245088965</v>
      </c>
      <c r="FB30" s="149">
        <f>'PADD2 mthly rpt'!FB$44</f>
        <v>30.61415740369317</v>
      </c>
      <c r="FC30" s="149">
        <f>'PADD2 mthly rpt'!FC$44</f>
        <v>10.144652114692915</v>
      </c>
      <c r="FD30" s="149">
        <f>'PADD2 mthly rpt'!FD$44</f>
        <v>8.1763293206016829</v>
      </c>
      <c r="FE30" s="149">
        <f>'PADD2 mthly rpt'!FE$44</f>
        <v>15.094357843559811</v>
      </c>
      <c r="FF30" s="149">
        <f>'PADD2 mthly rpt'!FF$44</f>
        <v>20.818652745038449</v>
      </c>
      <c r="FG30" s="149">
        <f>'PADD2 mthly rpt'!FG$44</f>
        <v>62.031051749871288</v>
      </c>
      <c r="FH30" s="149">
        <f>'PADD2 mthly rpt'!FH$44</f>
        <v>58.516269457897302</v>
      </c>
      <c r="FI30" s="149">
        <f>'PADD2 mthly rpt'!FI$44</f>
        <v>92.237901076757467</v>
      </c>
      <c r="FJ30" s="149">
        <f>'PADD2 mthly rpt'!FJ$44</f>
        <v>90.234730845056873</v>
      </c>
      <c r="FK30" s="149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17.490044815533828</v>
      </c>
      <c r="FP30" s="42">
        <f>'PADD2 mthly rpt'!FP$44</f>
        <v>7.6561997527490941</v>
      </c>
      <c r="FQ30" s="42">
        <f>'PADD2 mthly rpt'!FQ$44</f>
        <v>18.697356802911706</v>
      </c>
      <c r="FR30" s="42">
        <f>'PADD2 mthly rpt'!FR$44</f>
        <v>49.187344544190459</v>
      </c>
      <c r="FS30" s="42">
        <f>'PADD2 mthly rpt'!FS$44</f>
        <v>71.8597786385603</v>
      </c>
      <c r="FT30" s="42">
        <f>'PADD2 mthly rpt'!FT$44</f>
        <v>110.34381688001261</v>
      </c>
      <c r="FU30" s="42">
        <f>'PADD2 mthly rpt'!FU$44</f>
        <v>116.67756573742221</v>
      </c>
      <c r="FV30" s="42">
        <f>'PADD2 mthly rpt'!FV$44</f>
        <v>94.173453016206523</v>
      </c>
      <c r="FW30" s="42">
        <f>'PADD2 mthly rpt'!FW$44</f>
        <v>101.24528982718977</v>
      </c>
      <c r="FX30" s="42">
        <f>'PADD2 mthly rpt'!FX$44</f>
        <v>66.563644947270362</v>
      </c>
      <c r="FY30" s="311">
        <f>'PADD2 mthly rpt'!FY$44</f>
        <v>48.979986081350283</v>
      </c>
      <c r="FZ30" s="118">
        <f>'PADD2 mthly rpt'!FZ$44</f>
        <v>37.71079039210121</v>
      </c>
      <c r="GA30" s="118">
        <f>'PADD2 mthly rpt'!GA$44</f>
        <v>25.87874350584908</v>
      </c>
      <c r="GB30" s="118">
        <f>'PADD2 mthly rpt'!GB$44</f>
        <v>21.63206816529766</v>
      </c>
      <c r="GC30" s="118">
        <f>'PADD2 mthly rpt'!GC$44</f>
        <v>34.862510045891106</v>
      </c>
      <c r="GD30" s="118">
        <f>'PADD2 mthly rpt'!GD$44</f>
        <v>63.08184013479741</v>
      </c>
      <c r="GE30" s="118">
        <f>'PADD2 mthly rpt'!GE$44</f>
        <v>96.216329623476398</v>
      </c>
      <c r="GF30" s="118">
        <f>'PADD2 mthly rpt'!GF$44</f>
        <v>113.13891280651447</v>
      </c>
      <c r="GG30" s="118">
        <f>'PADD2 mthly rpt'!GG$44</f>
        <v>121.12220467226464</v>
      </c>
      <c r="GH30" s="118">
        <f>'PADD2 mthly rpt'!GH$44</f>
        <v>109.20183580921508</v>
      </c>
      <c r="GI30" s="118">
        <f>'PADD2 mthly rpt'!GI$44</f>
        <v>95.913904936901488</v>
      </c>
      <c r="GJ30" s="118">
        <f>'PADD2 mthly rpt'!GJ$44</f>
        <v>64.733469178346596</v>
      </c>
      <c r="GK30" s="118">
        <f>'PADD2 mthly rpt'!GK$44</f>
        <v>53.789124849538275</v>
      </c>
      <c r="GL30" s="118">
        <f>'PADD2 mthly rpt'!GL$44</f>
        <v>37.424061895374102</v>
      </c>
    </row>
    <row r="31" spans="1:194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49">
        <f>'PADD2 mthly rpt'!DZ$45</f>
        <v>0</v>
      </c>
      <c r="EA31" s="149">
        <f>'PADD2 mthly rpt'!EA$45</f>
        <v>0</v>
      </c>
      <c r="EB31" s="149">
        <f>'PADD2 mthly rpt'!EB$45</f>
        <v>0</v>
      </c>
      <c r="EC31" s="149">
        <f>'PADD2 mthly rpt'!EC$45</f>
        <v>0</v>
      </c>
      <c r="ED31" s="149">
        <f>'PADD2 mthly rpt'!ED$45</f>
        <v>0</v>
      </c>
      <c r="EE31" s="149">
        <f>'PADD2 mthly rpt'!EE$45</f>
        <v>0</v>
      </c>
      <c r="EF31" s="149">
        <f>'PADD2 mthly rpt'!EF$45</f>
        <v>0</v>
      </c>
      <c r="EG31" s="149">
        <f>'PADD2 mthly rpt'!EG$45</f>
        <v>0</v>
      </c>
      <c r="EH31" s="149">
        <f>'PADD2 mthly rpt'!EH$45</f>
        <v>0</v>
      </c>
      <c r="EI31" s="149">
        <f>'PADD2 mthly rpt'!EI$45</f>
        <v>0</v>
      </c>
      <c r="EJ31" s="149">
        <f>'PADD2 mthly rpt'!EJ$45</f>
        <v>0</v>
      </c>
      <c r="EK31" s="149">
        <f>'PADD2 mthly rpt'!EK$45</f>
        <v>0</v>
      </c>
      <c r="EL31" s="149">
        <f>'PADD2 mthly rpt'!EL$45</f>
        <v>0</v>
      </c>
      <c r="EM31" s="149">
        <f>'PADD2 mthly rpt'!EM$45</f>
        <v>0</v>
      </c>
      <c r="EN31" s="149">
        <f>'PADD2 mthly rpt'!EN$45</f>
        <v>0</v>
      </c>
      <c r="EO31" s="149">
        <f>'PADD2 mthly rpt'!EO$45</f>
        <v>0</v>
      </c>
      <c r="EP31" s="149">
        <f>'PADD2 mthly rpt'!EP$45</f>
        <v>0</v>
      </c>
      <c r="EQ31" s="149">
        <f>'PADD2 mthly rpt'!EQ$45</f>
        <v>0</v>
      </c>
      <c r="ER31" s="149">
        <f>'PADD2 mthly rpt'!ER$45</f>
        <v>0</v>
      </c>
      <c r="ES31" s="149">
        <f>'PADD2 mthly rpt'!ES$45</f>
        <v>0</v>
      </c>
      <c r="ET31" s="149">
        <f>'PADD2 mthly rpt'!ET$45</f>
        <v>0</v>
      </c>
      <c r="EU31" s="149">
        <f>'PADD2 mthly rpt'!EU$45</f>
        <v>0</v>
      </c>
      <c r="EV31" s="149">
        <f>'PADD2 mthly rpt'!EV$45</f>
        <v>0</v>
      </c>
      <c r="EW31" s="149">
        <f>'PADD2 mthly rpt'!EW$45</f>
        <v>0</v>
      </c>
      <c r="EX31" s="149">
        <f>'PADD2 mthly rpt'!EX$45</f>
        <v>0</v>
      </c>
      <c r="EY31" s="149">
        <f>'PADD2 mthly rpt'!EY$45</f>
        <v>0</v>
      </c>
      <c r="EZ31" s="149">
        <f>'PADD2 mthly rpt'!EZ$45</f>
        <v>0</v>
      </c>
      <c r="FA31" s="149">
        <f>'PADD2 mthly rpt'!FA$45</f>
        <v>0</v>
      </c>
      <c r="FB31" s="149">
        <f>'PADD2 mthly rpt'!FB$45</f>
        <v>0</v>
      </c>
      <c r="FC31" s="149">
        <f>'PADD2 mthly rpt'!FC$45</f>
        <v>0</v>
      </c>
      <c r="FD31" s="149">
        <f>'PADD2 mthly rpt'!FD$45</f>
        <v>0</v>
      </c>
      <c r="FE31" s="149">
        <f>'PADD2 mthly rpt'!FE$45</f>
        <v>0</v>
      </c>
      <c r="FF31" s="149">
        <f>'PADD2 mthly rpt'!FF$45</f>
        <v>0</v>
      </c>
      <c r="FG31" s="149">
        <f>'PADD2 mthly rpt'!FG$45</f>
        <v>0</v>
      </c>
      <c r="FH31" s="149">
        <f>'PADD2 mthly rpt'!FH$45</f>
        <v>0</v>
      </c>
      <c r="FI31" s="149">
        <f>'PADD2 mthly rpt'!FI$45</f>
        <v>0</v>
      </c>
      <c r="FJ31" s="149">
        <f>'PADD2 mthly rpt'!FJ$45</f>
        <v>0</v>
      </c>
      <c r="FK31" s="149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0.29068013213691302</v>
      </c>
      <c r="FP31" s="42">
        <f>'PADD2 mthly rpt'!FP$45</f>
        <v>0.25728994972901376</v>
      </c>
      <c r="FQ31" s="42">
        <f>'PADD2 mthly rpt'!FQ$45</f>
        <v>0.45684951797905882</v>
      </c>
      <c r="FR31" s="42">
        <f>'PADD2 mthly rpt'!FR$45</f>
        <v>0.30634745583579104</v>
      </c>
      <c r="FS31" s="42">
        <f>'PADD2 mthly rpt'!FS$45</f>
        <v>0.22712563532458319</v>
      </c>
      <c r="FT31" s="42">
        <f>'PADD2 mthly rpt'!FT$45</f>
        <v>0.64464444141128752</v>
      </c>
      <c r="FU31" s="42">
        <f>'PADD2 mthly rpt'!FU$45</f>
        <v>1.2583088912592757</v>
      </c>
      <c r="FV31" s="42">
        <f>'PADD2 mthly rpt'!FV$45</f>
        <v>-0.55605930353515021</v>
      </c>
      <c r="FW31" s="42">
        <f>'PADD2 mthly rpt'!FW$45</f>
        <v>-3.7520734959524589</v>
      </c>
      <c r="FX31" s="42">
        <f>'PADD2 mthly rpt'!FX$45</f>
        <v>-3.5882913133356169</v>
      </c>
      <c r="FY31" s="311">
        <f>'PADD2 mthly rpt'!FY$45</f>
        <v>-2.1001033668298703</v>
      </c>
      <c r="FZ31" s="118">
        <f>'PADD2 mthly rpt'!FZ$45</f>
        <v>-0.17600625008905979</v>
      </c>
      <c r="GA31" s="118">
        <f>'PADD2 mthly rpt'!GA$45</f>
        <v>6.0689699748840908</v>
      </c>
      <c r="GB31" s="118">
        <f>'PADD2 mthly rpt'!GB$45</f>
        <v>12.33745740635938</v>
      </c>
      <c r="GC31" s="118">
        <f>'PADD2 mthly rpt'!GC$45</f>
        <v>22.899699300951124</v>
      </c>
      <c r="GD31" s="118">
        <f>'PADD2 mthly rpt'!GD$45</f>
        <v>38.292838103958339</v>
      </c>
      <c r="GE31" s="118">
        <f>'PADD2 mthly rpt'!GE$45</f>
        <v>53.137082349280035</v>
      </c>
      <c r="GF31" s="118">
        <f>'PADD2 mthly rpt'!GF$45</f>
        <v>60.039002909604747</v>
      </c>
      <c r="GG31" s="118">
        <f>'PADD2 mthly rpt'!GG$45</f>
        <v>62.494810039048332</v>
      </c>
      <c r="GH31" s="118">
        <f>'PADD2 mthly rpt'!GH$45</f>
        <v>56.020952618700576</v>
      </c>
      <c r="GI31" s="118">
        <f>'PADD2 mthly rpt'!GI$45</f>
        <v>47.105840149722951</v>
      </c>
      <c r="GJ31" s="118">
        <f>'PADD2 mthly rpt'!GJ$45</f>
        <v>33.381243724597418</v>
      </c>
      <c r="GK31" s="118">
        <f>'PADD2 mthly rpt'!GK$45</f>
        <v>30.533572432922959</v>
      </c>
      <c r="GL31" s="118">
        <f>'PADD2 mthly rpt'!GL$45</f>
        <v>52.930401469216235</v>
      </c>
    </row>
    <row r="32" spans="1:194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65"/>
      <c r="EN32" s="165"/>
      <c r="EO32" s="165"/>
      <c r="EP32" s="173"/>
      <c r="EQ32" s="173"/>
      <c r="ER32" s="193"/>
      <c r="ES32" s="193"/>
      <c r="ET32" s="193"/>
      <c r="EU32" s="193"/>
      <c r="EV32" s="193"/>
      <c r="EW32" s="205"/>
      <c r="EX32" s="205"/>
      <c r="EY32" s="205"/>
      <c r="EZ32" s="205"/>
      <c r="FA32" s="205"/>
      <c r="FB32" s="205"/>
      <c r="FC32" s="205"/>
      <c r="FD32" s="229"/>
      <c r="FE32" s="241"/>
      <c r="FF32" s="241"/>
      <c r="FG32" s="241"/>
      <c r="FH32" s="241"/>
      <c r="FI32" s="241"/>
      <c r="FJ32" s="241"/>
      <c r="FK32" s="24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310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</row>
    <row r="33" spans="1:194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Q33" s="172"/>
      <c r="ES33" s="192"/>
      <c r="ET33" s="192"/>
      <c r="EU33" s="192"/>
      <c r="EV33" s="192"/>
      <c r="EW33" s="206"/>
      <c r="EX33" s="206"/>
      <c r="EY33" s="206"/>
      <c r="EZ33" s="206"/>
      <c r="FA33" s="206"/>
      <c r="FB33" s="206"/>
      <c r="FC33" s="206"/>
      <c r="FP33" s="274"/>
      <c r="FQ33" s="274"/>
      <c r="FR33" s="274"/>
      <c r="FS33" s="274"/>
      <c r="FT33" s="274"/>
      <c r="FU33" s="274"/>
      <c r="FV33" s="274"/>
      <c r="FW33" s="274"/>
      <c r="FX33" s="274"/>
      <c r="FY33" s="112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</row>
    <row r="34" spans="1:194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1">
        <f>'PADD3 mthly rpt'!DZ$35</f>
        <v>61727</v>
      </c>
      <c r="EA34" s="141">
        <f>'PADD3 mthly rpt'!EA$35</f>
        <v>62151</v>
      </c>
      <c r="EB34" s="141">
        <f>'PADD3 mthly rpt'!EB$35</f>
        <v>64833</v>
      </c>
      <c r="EC34" s="141">
        <f>'PADD3 mthly rpt'!EC$35</f>
        <v>63651</v>
      </c>
      <c r="ED34" s="141">
        <f>'PADD3 mthly rpt'!ED$35</f>
        <v>61178</v>
      </c>
      <c r="EE34" s="141">
        <f>'PADD3 mthly rpt'!EE$35</f>
        <v>51774</v>
      </c>
      <c r="EF34" s="141">
        <f>'PADD3 mthly rpt'!EF$35</f>
        <v>42827</v>
      </c>
      <c r="EG34" s="141">
        <f>'PADD3 mthly rpt'!EG$35</f>
        <v>44995</v>
      </c>
      <c r="EH34" s="141">
        <f>'PADD3 mthly rpt'!EH$35</f>
        <v>50346</v>
      </c>
      <c r="EI34" s="141">
        <f>'PADD3 mthly rpt'!EI$35</f>
        <v>50114</v>
      </c>
      <c r="EJ34" s="141">
        <f>'PADD3 mthly rpt'!EJ$35</f>
        <v>53226</v>
      </c>
      <c r="EK34" s="141">
        <f>'PADD3 mthly rpt'!EK$35</f>
        <v>53596</v>
      </c>
      <c r="EL34" s="141">
        <f>'PADD3 mthly rpt'!EL$35</f>
        <v>59547</v>
      </c>
      <c r="EM34" s="141">
        <f>'PADD3 mthly rpt'!EM$35</f>
        <v>63831</v>
      </c>
      <c r="EN34" s="141">
        <f>'PADD3 mthly rpt'!EN$35</f>
        <v>63852</v>
      </c>
      <c r="EO34" s="141">
        <f>'PADD3 mthly rpt'!EO$35</f>
        <v>63237</v>
      </c>
      <c r="EP34" s="141">
        <f>'PADD3 mthly rpt'!EP$35</f>
        <v>53020</v>
      </c>
      <c r="EQ34" s="141">
        <f>'PADD3 mthly rpt'!EQ$35</f>
        <v>36001</v>
      </c>
      <c r="ER34" s="141">
        <f>'PADD3 mthly rpt'!ER$35</f>
        <v>29970.620689655174</v>
      </c>
      <c r="ES34" s="141">
        <f>'PADD3 mthly rpt'!ES$35</f>
        <v>28104</v>
      </c>
      <c r="ET34" s="141">
        <f>'PADD3 mthly rpt'!ET$35</f>
        <v>26197</v>
      </c>
      <c r="EU34" s="141">
        <f>'PADD3 mthly rpt'!EU$35</f>
        <v>29185</v>
      </c>
      <c r="EV34" s="141">
        <f>'PADD3 mthly rpt'!EV$35</f>
        <v>35552</v>
      </c>
      <c r="EW34" s="141">
        <f>'PADD3 mthly rpt'!EW$35</f>
        <v>38589</v>
      </c>
      <c r="EX34" s="141">
        <f>'PADD3 mthly rpt'!EX$35</f>
        <v>46229</v>
      </c>
      <c r="EY34" s="141">
        <f>'PADD3 mthly rpt'!EY$35</f>
        <v>41225</v>
      </c>
      <c r="EZ34" s="141">
        <f>'PADD3 mthly rpt'!EZ$35</f>
        <v>40912</v>
      </c>
      <c r="FA34" s="141">
        <f>'PADD3 mthly rpt'!FA$35</f>
        <v>39753</v>
      </c>
      <c r="FB34" s="141">
        <f>'PADD3 mthly rpt'!FB$35</f>
        <v>37558</v>
      </c>
      <c r="FC34" s="141">
        <f>'PADD3 mthly rpt'!FC$35</f>
        <v>31383</v>
      </c>
      <c r="FD34" s="141">
        <f>'PADD3 mthly rpt'!FD$35</f>
        <v>27982</v>
      </c>
      <c r="FE34" s="141">
        <f>'PADD3 mthly rpt'!FE$35</f>
        <v>23721</v>
      </c>
      <c r="FF34" s="141">
        <f>'PADD3 mthly rpt'!FF$35</f>
        <v>24536</v>
      </c>
      <c r="FG34" s="141">
        <f>'PADD3 mthly rpt'!FG$35</f>
        <v>27844</v>
      </c>
      <c r="FH34" s="141">
        <f>'PADD3 mthly rpt'!FH$35</f>
        <v>34466</v>
      </c>
      <c r="FI34" s="141">
        <f>'PADD3 mthly rpt'!FI$35</f>
        <v>34155</v>
      </c>
      <c r="FJ34" s="141">
        <f>'PADD3 mthly rpt'!FJ$35</f>
        <v>35937</v>
      </c>
      <c r="FK34" s="141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34586</v>
      </c>
      <c r="FP34" s="30">
        <f>'PADD3 mthly rpt'!FP$35</f>
        <v>36090</v>
      </c>
      <c r="FQ34" s="30">
        <f>'PADD3 mthly rpt'!FQ$35</f>
        <v>40517</v>
      </c>
      <c r="FR34" s="30">
        <f>'PADD3 mthly rpt'!FR$35</f>
        <v>43329</v>
      </c>
      <c r="FS34" s="30">
        <f>'PADD3 mthly rpt'!FS$35</f>
        <v>47609</v>
      </c>
      <c r="FT34" s="30">
        <f>'PADD3 mthly rpt'!FT$35</f>
        <v>50552</v>
      </c>
      <c r="FU34" s="30">
        <f>'PADD3 mthly rpt'!FU$35</f>
        <v>51839</v>
      </c>
      <c r="FV34" s="30">
        <f>'PADD3 mthly rpt'!FV$35</f>
        <v>60035</v>
      </c>
      <c r="FW34" s="30">
        <f>'PADD3 mthly rpt'!FW$35</f>
        <v>62436</v>
      </c>
      <c r="FX34" s="30">
        <f>'PADD3 mthly rpt'!FX$35</f>
        <v>62621</v>
      </c>
      <c r="FY34" s="254">
        <f>'PADD3 mthly rpt'!FY$35</f>
        <v>59571.331069888227</v>
      </c>
      <c r="FZ34" s="116">
        <f>'PADD3 mthly rpt'!FZ$35</f>
        <v>59706.814968823019</v>
      </c>
      <c r="GA34" s="116">
        <f>'PADD3 mthly rpt'!GA$35</f>
        <v>59730.007049483727</v>
      </c>
      <c r="GB34" s="116">
        <f>'PADD3 mthly rpt'!GB$35</f>
        <v>51696.066746471632</v>
      </c>
      <c r="GC34" s="116">
        <f>'PADD3 mthly rpt'!GC$35</f>
        <v>44520.922102594966</v>
      </c>
      <c r="GD34" s="116">
        <f>'PADD3 mthly rpt'!GD$35</f>
        <v>38592.76669656278</v>
      </c>
      <c r="GE34" s="116">
        <f>'PADD3 mthly rpt'!GE$35</f>
        <v>38489.562175502302</v>
      </c>
      <c r="GF34" s="116">
        <f>'PADD3 mthly rpt'!GF$35</f>
        <v>41598.758288274665</v>
      </c>
      <c r="GG34" s="116">
        <f>'PADD3 mthly rpt'!GG$35</f>
        <v>48612.566147315716</v>
      </c>
      <c r="GH34" s="116">
        <f>'PADD3 mthly rpt'!GH$35</f>
        <v>53563.351836367518</v>
      </c>
      <c r="GI34" s="116">
        <f>'PADD3 mthly rpt'!GI$35</f>
        <v>59076.897502365144</v>
      </c>
      <c r="GJ34" s="116">
        <f>'PADD3 mthly rpt'!GJ$35</f>
        <v>55032.594698773304</v>
      </c>
      <c r="GK34" s="116">
        <f>'PADD3 mthly rpt'!GK$35</f>
        <v>54142.930433424714</v>
      </c>
      <c r="GL34" s="116">
        <f>'PADD3 mthly rpt'!GL$35</f>
        <v>53931.009944817168</v>
      </c>
    </row>
    <row r="35" spans="1:194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1">
        <f>'PADD3 mthly rpt'!DZ$36</f>
        <v>19888</v>
      </c>
      <c r="EA35" s="141">
        <f>'PADD3 mthly rpt'!EA$36</f>
        <v>18928</v>
      </c>
      <c r="EB35" s="141">
        <f>'PADD3 mthly rpt'!EB$36</f>
        <v>21467</v>
      </c>
      <c r="EC35" s="141">
        <f>'PADD3 mthly rpt'!EC$36</f>
        <v>20563</v>
      </c>
      <c r="ED35" s="141">
        <f>'PADD3 mthly rpt'!ED$36</f>
        <v>19230</v>
      </c>
      <c r="EE35" s="141">
        <f>'PADD3 mthly rpt'!EE$36</f>
        <v>12239</v>
      </c>
      <c r="EF35" s="141">
        <f>'PADD3 mthly rpt'!EF$36</f>
        <v>7500</v>
      </c>
      <c r="EG35" s="141">
        <f>'PADD3 mthly rpt'!EG$36</f>
        <v>6061</v>
      </c>
      <c r="EH35" s="141">
        <f>'PADD3 mthly rpt'!EH$36</f>
        <v>6864</v>
      </c>
      <c r="EI35" s="141">
        <f>'PADD3 mthly rpt'!EI$36</f>
        <v>-973</v>
      </c>
      <c r="EJ35" s="141">
        <f>'PADD3 mthly rpt'!EJ$36</f>
        <v>-1217</v>
      </c>
      <c r="EK35" s="141">
        <f>'PADD3 mthly rpt'!EK$36</f>
        <v>-4173</v>
      </c>
      <c r="EL35" s="141">
        <f>'PADD3 mthly rpt'!EL$36</f>
        <v>-2180</v>
      </c>
      <c r="EM35" s="141">
        <f>'PADD3 mthly rpt'!EM$36</f>
        <v>1680</v>
      </c>
      <c r="EN35" s="141">
        <f>'PADD3 mthly rpt'!EN$36</f>
        <v>-981</v>
      </c>
      <c r="EO35" s="141">
        <f>'PADD3 mthly rpt'!EO$36</f>
        <v>-414</v>
      </c>
      <c r="EP35" s="141">
        <f>'PADD3 mthly rpt'!EP$36</f>
        <v>-8158</v>
      </c>
      <c r="EQ35" s="141">
        <f>'PADD3 mthly rpt'!EQ$36</f>
        <v>-15773</v>
      </c>
      <c r="ER35" s="141">
        <f>'PADD3 mthly rpt'!ER$36</f>
        <v>-12856.379310344826</v>
      </c>
      <c r="ES35" s="141">
        <f>'PADD3 mthly rpt'!ES$36</f>
        <v>-16891</v>
      </c>
      <c r="ET35" s="141">
        <f>'PADD3 mthly rpt'!ET$36</f>
        <v>-24149</v>
      </c>
      <c r="EU35" s="141">
        <f>'PADD3 mthly rpt'!EU$36</f>
        <v>-20929</v>
      </c>
      <c r="EV35" s="141">
        <f>'PADD3 mthly rpt'!EV$36</f>
        <v>-17674</v>
      </c>
      <c r="EW35" s="141">
        <f>'PADD3 mthly rpt'!EW$36</f>
        <v>-15007</v>
      </c>
      <c r="EX35" s="141">
        <f>'PADD3 mthly rpt'!EX$36</f>
        <v>-13318</v>
      </c>
      <c r="EY35" s="141">
        <f>'PADD3 mthly rpt'!EY$36</f>
        <v>-22606</v>
      </c>
      <c r="EZ35" s="141">
        <f>'PADD3 mthly rpt'!EZ$36</f>
        <v>-22940</v>
      </c>
      <c r="FA35" s="141">
        <f>'PADD3 mthly rpt'!FA$36</f>
        <v>-23484</v>
      </c>
      <c r="FB35" s="141">
        <f>'PADD3 mthly rpt'!FB$36</f>
        <v>-15462</v>
      </c>
      <c r="FC35" s="141">
        <f>'PADD3 mthly rpt'!FC$36</f>
        <v>-4618</v>
      </c>
      <c r="FD35" s="141">
        <f>'PADD3 mthly rpt'!FD$36</f>
        <v>-1988.6206896551739</v>
      </c>
      <c r="FE35" s="141">
        <f>'PADD3 mthly rpt'!FE$36</f>
        <v>-4383</v>
      </c>
      <c r="FF35" s="141">
        <f>'PADD3 mthly rpt'!FF$36</f>
        <v>-1661</v>
      </c>
      <c r="FG35" s="141">
        <f>'PADD3 mthly rpt'!FG$36</f>
        <v>-1341</v>
      </c>
      <c r="FH35" s="141">
        <f>'PADD3 mthly rpt'!FH$36</f>
        <v>-1086</v>
      </c>
      <c r="FI35" s="141">
        <f>'PADD3 mthly rpt'!FI$36</f>
        <v>-4434</v>
      </c>
      <c r="FJ35" s="141">
        <f>'PADD3 mthly rpt'!FJ$36</f>
        <v>-10292</v>
      </c>
      <c r="FK35" s="141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3203</v>
      </c>
      <c r="FP35" s="30">
        <f>'PADD3 mthly rpt'!FP$36</f>
        <v>8108</v>
      </c>
      <c r="FQ35" s="30">
        <f>'PADD3 mthly rpt'!FQ$36</f>
        <v>16796</v>
      </c>
      <c r="FR35" s="30">
        <f>'PADD3 mthly rpt'!FR$36</f>
        <v>18793</v>
      </c>
      <c r="FS35" s="30">
        <f>'PADD3 mthly rpt'!FS$36</f>
        <v>19765</v>
      </c>
      <c r="FT35" s="30">
        <f>'PADD3 mthly rpt'!FT$36</f>
        <v>16086</v>
      </c>
      <c r="FU35" s="30">
        <f>'PADD3 mthly rpt'!FU$36</f>
        <v>17684</v>
      </c>
      <c r="FV35" s="30">
        <f>'PADD3 mthly rpt'!FV$36</f>
        <v>24098</v>
      </c>
      <c r="FW35" s="30">
        <f>'PADD3 mthly rpt'!FW$36</f>
        <v>22290</v>
      </c>
      <c r="FX35" s="30">
        <f>'PADD3 mthly rpt'!FX$36</f>
        <v>16155</v>
      </c>
      <c r="FY35" s="254">
        <f>'PADD3 mthly rpt'!FY$36</f>
        <v>14784.331069888227</v>
      </c>
      <c r="FZ35" s="116">
        <f>'PADD3 mthly rpt'!FZ$36</f>
        <v>18982.814968823019</v>
      </c>
      <c r="GA35" s="116">
        <f>'PADD3 mthly rpt'!GA$36</f>
        <v>25144.007049483727</v>
      </c>
      <c r="GB35" s="116">
        <f>'PADD3 mthly rpt'!GB$36</f>
        <v>15606.066746471632</v>
      </c>
      <c r="GC35" s="116">
        <f>'PADD3 mthly rpt'!GC$36</f>
        <v>4003.9221025949664</v>
      </c>
      <c r="GD35" s="116">
        <f>'PADD3 mthly rpt'!GD$36</f>
        <v>-4736.2333034372205</v>
      </c>
      <c r="GE35" s="116">
        <f>'PADD3 mthly rpt'!GE$36</f>
        <v>-9119.4378244976979</v>
      </c>
      <c r="GF35" s="116">
        <f>'PADD3 mthly rpt'!GF$36</f>
        <v>-8953.2417117253353</v>
      </c>
      <c r="GG35" s="116">
        <f>'PADD3 mthly rpt'!GG$36</f>
        <v>-3226.4338526842839</v>
      </c>
      <c r="GH35" s="116">
        <f>'PADD3 mthly rpt'!GH$36</f>
        <v>-6471.6481636324825</v>
      </c>
      <c r="GI35" s="116">
        <f>'PADD3 mthly rpt'!GI$36</f>
        <v>-3359.1024976348563</v>
      </c>
      <c r="GJ35" s="116">
        <f>'PADD3 mthly rpt'!GJ$36</f>
        <v>-7588.4053012266959</v>
      </c>
      <c r="GK35" s="116">
        <f>'PADD3 mthly rpt'!GK$36</f>
        <v>-5428.4006364635134</v>
      </c>
      <c r="GL35" s="116">
        <f>'PADD3 mthly rpt'!GL$36</f>
        <v>-5775.805024005851</v>
      </c>
    </row>
    <row r="36" spans="1:194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1">
        <f>'PADD3 mthly rpt'!DZ$37</f>
        <v>28569</v>
      </c>
      <c r="EA36" s="141">
        <f>'PADD3 mthly rpt'!EA$37</f>
        <v>27841.199999999997</v>
      </c>
      <c r="EB36" s="141">
        <f>'PADD3 mthly rpt'!EB$37</f>
        <v>31113.599999999999</v>
      </c>
      <c r="EC36" s="141">
        <f>'PADD3 mthly rpt'!EC$37</f>
        <v>30792.400000000001</v>
      </c>
      <c r="ED36" s="141">
        <f>'PADD3 mthly rpt'!ED$37</f>
        <v>30710.799999999999</v>
      </c>
      <c r="EE36" s="141">
        <f>'PADD3 mthly rpt'!EE$37</f>
        <v>25516.799999999999</v>
      </c>
      <c r="EF36" s="141">
        <f>'PADD3 mthly rpt'!EF$37</f>
        <v>18467.95</v>
      </c>
      <c r="EG36" s="141">
        <f>'PADD3 mthly rpt'!EG$37</f>
        <v>20671.8</v>
      </c>
      <c r="EH36" s="141">
        <f>'PADD3 mthly rpt'!EH$37</f>
        <v>24408</v>
      </c>
      <c r="EI36" s="141">
        <f>'PADD3 mthly rpt'!EI$37</f>
        <v>20133.8</v>
      </c>
      <c r="EJ36" s="141">
        <f>'PADD3 mthly rpt'!EJ$37</f>
        <v>19680</v>
      </c>
      <c r="EK36" s="141">
        <f>'PADD3 mthly rpt'!EK$37</f>
        <v>16738.400000000001</v>
      </c>
      <c r="EL36" s="141">
        <f>'PADD3 mthly rpt'!EL$37</f>
        <v>19602.199999999997</v>
      </c>
      <c r="EM36" s="141">
        <f>'PADD3 mthly rpt'!EM$37</f>
        <v>22821.800000000003</v>
      </c>
      <c r="EN36" s="141">
        <f>'PADD3 mthly rpt'!EN$37</f>
        <v>22625.199999999997</v>
      </c>
      <c r="EO36" s="141">
        <f>'PADD3 mthly rpt'!EO$37</f>
        <v>23070.6</v>
      </c>
      <c r="EP36" s="141">
        <f>'PADD3 mthly rpt'!EP$37</f>
        <v>14904.400000000001</v>
      </c>
      <c r="EQ36" s="141">
        <f>'PADD3 mthly rpt'!EQ$37</f>
        <v>2567.8000000000029</v>
      </c>
      <c r="ER36" s="141">
        <f>'PADD3 mthly rpt'!ER$37</f>
        <v>-176.22931034482463</v>
      </c>
      <c r="ES36" s="141">
        <f>'PADD3 mthly rpt'!ES$37</f>
        <v>-2646.4000000000015</v>
      </c>
      <c r="ET36" s="141">
        <f>'PADD3 mthly rpt'!ET$37</f>
        <v>-6892.8000000000029</v>
      </c>
      <c r="EU36" s="141">
        <f>'PADD3 mthly rpt'!EU$37</f>
        <v>-7617.8000000000029</v>
      </c>
      <c r="EV36" s="141">
        <f>'PADD3 mthly rpt'!EV$37</f>
        <v>-4988</v>
      </c>
      <c r="EW36" s="141">
        <f>'PADD3 mthly rpt'!EW$37</f>
        <v>-4883.1999999999971</v>
      </c>
      <c r="EX36" s="141">
        <f>'PADD3 mthly rpt'!EX$37</f>
        <v>-1218.1999999999971</v>
      </c>
      <c r="EY36" s="141">
        <f>'PADD3 mthly rpt'!EY$37</f>
        <v>-7633.4000000000015</v>
      </c>
      <c r="EZ36" s="141">
        <f>'PADD3 mthly rpt'!EZ$37</f>
        <v>-8013.4000000000015</v>
      </c>
      <c r="FA36" s="141">
        <f>'PADD3 mthly rpt'!FA$37</f>
        <v>-7962.4000000000015</v>
      </c>
      <c r="FB36" s="141">
        <f>'PADD3 mthly rpt'!FB$37</f>
        <v>-6375.4000000000015</v>
      </c>
      <c r="FC36" s="141">
        <f>'PADD3 mthly rpt'!FC$37</f>
        <v>-4846.5999999999985</v>
      </c>
      <c r="FD36" s="141">
        <f>'PADD3 mthly rpt'!FD$37</f>
        <v>-3430.5241379310391</v>
      </c>
      <c r="FE36" s="141">
        <f>'PADD3 mthly rpt'!FE$37</f>
        <v>-7874.7999999999993</v>
      </c>
      <c r="FF36" s="141">
        <f>'PADD3 mthly rpt'!FF$37</f>
        <v>-8656.4000000000015</v>
      </c>
      <c r="FG36" s="141">
        <f>'PADD3 mthly rpt'!FG$37</f>
        <v>-9137.1999999999971</v>
      </c>
      <c r="FH36" s="141">
        <f>'PADD3 mthly rpt'!FH$37</f>
        <v>-7088.8000000000029</v>
      </c>
      <c r="FI36" s="141">
        <f>'PADD3 mthly rpt'!FI$37</f>
        <v>-10251</v>
      </c>
      <c r="FJ36" s="141">
        <f>'PADD3 mthly rpt'!FJ$37</f>
        <v>-13280.800000000003</v>
      </c>
      <c r="FK36" s="141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-745.80000000000291</v>
      </c>
      <c r="FP36" s="30">
        <f>'PADD3 mthly rpt'!FP$37</f>
        <v>5629.2758620689638</v>
      </c>
      <c r="FQ36" s="30">
        <f>'PADD3 mthly rpt'!FQ$37</f>
        <v>9965</v>
      </c>
      <c r="FR36" s="30">
        <f>'PADD3 mthly rpt'!FR$37</f>
        <v>10596.400000000001</v>
      </c>
      <c r="FS36" s="30">
        <f>'PADD3 mthly rpt'!FS$37</f>
        <v>10761.599999999999</v>
      </c>
      <c r="FT36" s="30">
        <f>'PADD3 mthly rpt'!FT$37</f>
        <v>8616.5999999999985</v>
      </c>
      <c r="FU36" s="30">
        <f>'PADD3 mthly rpt'!FU$37</f>
        <v>7585.4000000000015</v>
      </c>
      <c r="FV36" s="30">
        <f>'PADD3 mthly rpt'!FV$37</f>
        <v>10979.199999999997</v>
      </c>
      <c r="FW36" s="30">
        <f>'PADD3 mthly rpt'!FW$37</f>
        <v>12320.800000000003</v>
      </c>
      <c r="FX36" s="30">
        <f>'PADD3 mthly rpt'!FX$37</f>
        <v>10735.199999999997</v>
      </c>
      <c r="FY36" s="254">
        <f>'PADD3 mthly rpt'!FY$37</f>
        <v>8668.1310698882298</v>
      </c>
      <c r="FZ36" s="116">
        <f>'PADD3 mthly rpt'!FZ$37</f>
        <v>12821.21496882302</v>
      </c>
      <c r="GA36" s="116">
        <f>'PADD3 mthly rpt'!GA$37</f>
        <v>21074.207049483724</v>
      </c>
      <c r="GB36" s="116">
        <f>'PADD3 mthly rpt'!GB$37</f>
        <v>17256.742608540597</v>
      </c>
      <c r="GC36" s="116">
        <f>'PADD3 mthly rpt'!GC$37</f>
        <v>9266.7221025949693</v>
      </c>
      <c r="GD36" s="116">
        <f>'PADD3 mthly rpt'!GD$37</f>
        <v>1014.7666965627795</v>
      </c>
      <c r="GE36" s="116">
        <f>'PADD3 mthly rpt'!GE$37</f>
        <v>-2678.2378244977008</v>
      </c>
      <c r="GF36" s="116">
        <f>'PADD3 mthly rpt'!GF$37</f>
        <v>-4049.0417117253382</v>
      </c>
      <c r="GG36" s="116">
        <f>'PADD3 mthly rpt'!GG$37</f>
        <v>1422.9661473157175</v>
      </c>
      <c r="GH36" s="116">
        <f>'PADD3 mthly rpt'!GH$37</f>
        <v>868.35183636751754</v>
      </c>
      <c r="GI36" s="116">
        <f>'PADD3 mthly rpt'!GI$37</f>
        <v>5119.0975023651408</v>
      </c>
      <c r="GJ36" s="116">
        <f>'PADD3 mthly rpt'!GJ$37</f>
        <v>-704.20530122669879</v>
      </c>
      <c r="GK36" s="116">
        <f>'PADD3 mthly rpt'!GK$37</f>
        <v>-56.935780552928918</v>
      </c>
      <c r="GL36" s="116">
        <f>'PADD3 mthly rpt'!GL$37</f>
        <v>3493.646951052564</v>
      </c>
    </row>
    <row r="37" spans="1:194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1">
        <f>'PADD3 mthly rpt'!DZ$38</f>
        <v>48868</v>
      </c>
      <c r="EA37" s="141">
        <f>'PADD3 mthly rpt'!EA$38</f>
        <v>49292</v>
      </c>
      <c r="EB37" s="141">
        <f>'PADD3 mthly rpt'!EB$38</f>
        <v>51974</v>
      </c>
      <c r="EC37" s="141">
        <f>'PADD3 mthly rpt'!EC$38</f>
        <v>50792</v>
      </c>
      <c r="ED37" s="141">
        <f>'PADD3 mthly rpt'!ED$38</f>
        <v>48319</v>
      </c>
      <c r="EE37" s="141">
        <f>'PADD3 mthly rpt'!EE$38</f>
        <v>38915</v>
      </c>
      <c r="EF37" s="141">
        <f>'PADD3 mthly rpt'!EF$38</f>
        <v>29968</v>
      </c>
      <c r="EG37" s="141">
        <f>'PADD3 mthly rpt'!EG$38</f>
        <v>32136</v>
      </c>
      <c r="EH37" s="141">
        <f>'PADD3 mthly rpt'!EH$38</f>
        <v>37487</v>
      </c>
      <c r="EI37" s="141">
        <f>'PADD3 mthly rpt'!EI$38</f>
        <v>37255</v>
      </c>
      <c r="EJ37" s="141">
        <f>'PADD3 mthly rpt'!EJ$38</f>
        <v>40367</v>
      </c>
      <c r="EK37" s="141">
        <f>'PADD3 mthly rpt'!EK$38</f>
        <v>40737</v>
      </c>
      <c r="EL37" s="141">
        <f>'PADD3 mthly rpt'!EL$38</f>
        <v>46688</v>
      </c>
      <c r="EM37" s="141">
        <f>'PADD3 mthly rpt'!EM$38</f>
        <v>50972</v>
      </c>
      <c r="EN37" s="141">
        <f>'PADD3 mthly rpt'!EN$38</f>
        <v>50993</v>
      </c>
      <c r="EO37" s="141">
        <f>'PADD3 mthly rpt'!EO$38</f>
        <v>50378</v>
      </c>
      <c r="EP37" s="141">
        <f>'PADD3 mthly rpt'!EP$38</f>
        <v>40161</v>
      </c>
      <c r="EQ37" s="141">
        <f>'PADD3 mthly rpt'!EQ$38</f>
        <v>23142</v>
      </c>
      <c r="ER37" s="141">
        <f>'PADD3 mthly rpt'!ER$38</f>
        <v>17111.620689655174</v>
      </c>
      <c r="ES37" s="141">
        <f>'PADD3 mthly rpt'!ES$38</f>
        <v>15245</v>
      </c>
      <c r="ET37" s="141">
        <f>'PADD3 mthly rpt'!ET$38</f>
        <v>13338</v>
      </c>
      <c r="EU37" s="141">
        <f>'PADD3 mthly rpt'!EU$38</f>
        <v>16326</v>
      </c>
      <c r="EV37" s="141">
        <f>'PADD3 mthly rpt'!EV$38</f>
        <v>22693</v>
      </c>
      <c r="EW37" s="141">
        <f>'PADD3 mthly rpt'!EW$38</f>
        <v>25730</v>
      </c>
      <c r="EX37" s="141">
        <f>'PADD3 mthly rpt'!EX$38</f>
        <v>33370</v>
      </c>
      <c r="EY37" s="141">
        <f>'PADD3 mthly rpt'!EY$38</f>
        <v>28366</v>
      </c>
      <c r="EZ37" s="141">
        <f>'PADD3 mthly rpt'!EZ$38</f>
        <v>28053</v>
      </c>
      <c r="FA37" s="141">
        <f>'PADD3 mthly rpt'!FA$38</f>
        <v>26894</v>
      </c>
      <c r="FB37" s="141">
        <f>'PADD3 mthly rpt'!FB$38</f>
        <v>24699</v>
      </c>
      <c r="FC37" s="141">
        <f>'PADD3 mthly rpt'!FC$38</f>
        <v>18524</v>
      </c>
      <c r="FD37" s="141">
        <f>'PADD3 mthly rpt'!FD$38</f>
        <v>15123</v>
      </c>
      <c r="FE37" s="141">
        <f>'PADD3 mthly rpt'!FE$38</f>
        <v>10862</v>
      </c>
      <c r="FF37" s="141">
        <f>'PADD3 mthly rpt'!FF$38</f>
        <v>11677</v>
      </c>
      <c r="FG37" s="141">
        <f>'PADD3 mthly rpt'!FG$38</f>
        <v>14985</v>
      </c>
      <c r="FH37" s="141">
        <f>'PADD3 mthly rpt'!FH$38</f>
        <v>21607</v>
      </c>
      <c r="FI37" s="141">
        <f>'PADD3 mthly rpt'!FI$38</f>
        <v>21296</v>
      </c>
      <c r="FJ37" s="141">
        <f>'PADD3 mthly rpt'!FJ$38</f>
        <v>23078</v>
      </c>
      <c r="FK37" s="141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21727</v>
      </c>
      <c r="FP37" s="30">
        <f>'PADD3 mthly rpt'!FP$38</f>
        <v>23231</v>
      </c>
      <c r="FQ37" s="30">
        <f>'PADD3 mthly rpt'!FQ$38</f>
        <v>27658</v>
      </c>
      <c r="FR37" s="30">
        <f>'PADD3 mthly rpt'!FR$38</f>
        <v>30470</v>
      </c>
      <c r="FS37" s="30">
        <f>'PADD3 mthly rpt'!FS$38</f>
        <v>34750</v>
      </c>
      <c r="FT37" s="30">
        <f>'PADD3 mthly rpt'!FT$38</f>
        <v>37693</v>
      </c>
      <c r="FU37" s="30">
        <f>'PADD3 mthly rpt'!FU$38</f>
        <v>38980</v>
      </c>
      <c r="FV37" s="30">
        <f>'PADD3 mthly rpt'!FV$38</f>
        <v>47176</v>
      </c>
      <c r="FW37" s="30">
        <f>'PADD3 mthly rpt'!FW$38</f>
        <v>49577</v>
      </c>
      <c r="FX37" s="30">
        <f>'PADD3 mthly rpt'!FX$38</f>
        <v>49762</v>
      </c>
      <c r="FY37" s="254">
        <f>'PADD3 mthly rpt'!FY$38</f>
        <v>46712.331069888227</v>
      </c>
      <c r="FZ37" s="116">
        <f>'PADD3 mthly rpt'!FZ$38</f>
        <v>46847.814968823019</v>
      </c>
      <c r="GA37" s="116">
        <f>'PADD3 mthly rpt'!GA$38</f>
        <v>46871.007049483727</v>
      </c>
      <c r="GB37" s="116">
        <f>'PADD3 mthly rpt'!GB$38</f>
        <v>38837.066746471632</v>
      </c>
      <c r="GC37" s="116">
        <f>'PADD3 mthly rpt'!GC$38</f>
        <v>31661.922102594966</v>
      </c>
      <c r="GD37" s="116">
        <f>'PADD3 mthly rpt'!GD$38</f>
        <v>25733.76669656278</v>
      </c>
      <c r="GE37" s="116">
        <f>'PADD3 mthly rpt'!GE$38</f>
        <v>25630.562175502302</v>
      </c>
      <c r="GF37" s="116">
        <f>'PADD3 mthly rpt'!GF$38</f>
        <v>28739.758288274665</v>
      </c>
      <c r="GG37" s="116">
        <f>'PADD3 mthly rpt'!GG$38</f>
        <v>35753.566147315716</v>
      </c>
      <c r="GH37" s="116">
        <f>'PADD3 mthly rpt'!GH$38</f>
        <v>40704.351836367518</v>
      </c>
      <c r="GI37" s="116">
        <f>'PADD3 mthly rpt'!GI$38</f>
        <v>46217.897502365144</v>
      </c>
      <c r="GJ37" s="116">
        <f>'PADD3 mthly rpt'!GJ$38</f>
        <v>42173.594698773304</v>
      </c>
      <c r="GK37" s="116">
        <f>'PADD3 mthly rpt'!GK$38</f>
        <v>41283.930433424714</v>
      </c>
      <c r="GL37" s="116">
        <f>'PADD3 mthly rpt'!GL$38</f>
        <v>41072.009944817168</v>
      </c>
    </row>
    <row r="38" spans="1:194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1">
        <f>'PADD3 mthly rpt'!DZ$39</f>
        <v>0</v>
      </c>
      <c r="EA38" s="141">
        <f>'PADD3 mthly rpt'!EA$39</f>
        <v>0</v>
      </c>
      <c r="EB38" s="141">
        <f>'PADD3 mthly rpt'!EB$39</f>
        <v>0</v>
      </c>
      <c r="EC38" s="141">
        <f>'PADD3 mthly rpt'!EC$39</f>
        <v>0</v>
      </c>
      <c r="ED38" s="141">
        <f>'PADD3 mthly rpt'!ED$39</f>
        <v>0</v>
      </c>
      <c r="EE38" s="141">
        <f>'PADD3 mthly rpt'!EE$39</f>
        <v>0</v>
      </c>
      <c r="EF38" s="141">
        <f>'PADD3 mthly rpt'!EF$39</f>
        <v>0</v>
      </c>
      <c r="EG38" s="141">
        <f>'PADD3 mthly rpt'!EG$39</f>
        <v>0</v>
      </c>
      <c r="EH38" s="141">
        <f>'PADD3 mthly rpt'!EH$39</f>
        <v>0</v>
      </c>
      <c r="EI38" s="141">
        <f>'PADD3 mthly rpt'!EI$39</f>
        <v>0</v>
      </c>
      <c r="EJ38" s="141">
        <f>'PADD3 mthly rpt'!EJ$39</f>
        <v>0</v>
      </c>
      <c r="EK38" s="141">
        <f>'PADD3 mthly rpt'!EK$39</f>
        <v>0</v>
      </c>
      <c r="EL38" s="141">
        <f>'PADD3 mthly rpt'!EL$39</f>
        <v>0</v>
      </c>
      <c r="EM38" s="141">
        <f>'PADD3 mthly rpt'!EM$39</f>
        <v>0</v>
      </c>
      <c r="EN38" s="141">
        <f>'PADD3 mthly rpt'!EN$39</f>
        <v>0</v>
      </c>
      <c r="EO38" s="141">
        <f>'PADD3 mthly rpt'!EO$39</f>
        <v>0</v>
      </c>
      <c r="EP38" s="141">
        <f>'PADD3 mthly rpt'!EP$39</f>
        <v>0</v>
      </c>
      <c r="EQ38" s="141">
        <f>'PADD3 mthly rpt'!EQ$39</f>
        <v>0</v>
      </c>
      <c r="ER38" s="141">
        <f>'PADD3 mthly rpt'!ER$39</f>
        <v>0</v>
      </c>
      <c r="ES38" s="141">
        <f>'PADD3 mthly rpt'!ES$39</f>
        <v>0</v>
      </c>
      <c r="ET38" s="141">
        <f>'PADD3 mthly rpt'!ET$39</f>
        <v>0</v>
      </c>
      <c r="EU38" s="141">
        <f>'PADD3 mthly rpt'!EU$39</f>
        <v>0</v>
      </c>
      <c r="EV38" s="141">
        <f>'PADD3 mthly rpt'!EV$39</f>
        <v>0</v>
      </c>
      <c r="EW38" s="141">
        <f>'PADD3 mthly rpt'!EW$39</f>
        <v>0</v>
      </c>
      <c r="EX38" s="141">
        <f>'PADD3 mthly rpt'!EX$39</f>
        <v>0</v>
      </c>
      <c r="EY38" s="141">
        <f>'PADD3 mthly rpt'!EY$39</f>
        <v>0</v>
      </c>
      <c r="EZ38" s="141">
        <f>'PADD3 mthly rpt'!EZ$39</f>
        <v>0</v>
      </c>
      <c r="FA38" s="141">
        <f>'PADD3 mthly rpt'!FA$39</f>
        <v>0</v>
      </c>
      <c r="FB38" s="141">
        <f>'PADD3 mthly rpt'!FB$39</f>
        <v>0</v>
      </c>
      <c r="FC38" s="141">
        <f>'PADD3 mthly rpt'!FC$39</f>
        <v>0</v>
      </c>
      <c r="FD38" s="141">
        <f>'PADD3 mthly rpt'!FD$39</f>
        <v>0</v>
      </c>
      <c r="FE38" s="141">
        <f>'PADD3 mthly rpt'!FE$39</f>
        <v>0</v>
      </c>
      <c r="FF38" s="141">
        <f>'PADD3 mthly rpt'!FF$39</f>
        <v>0</v>
      </c>
      <c r="FG38" s="141">
        <f>'PADD3 mthly rpt'!FG$39</f>
        <v>0</v>
      </c>
      <c r="FH38" s="141">
        <f>'PADD3 mthly rpt'!FH$39</f>
        <v>0</v>
      </c>
      <c r="FI38" s="141">
        <f>'PADD3 mthly rpt'!FI$39</f>
        <v>0</v>
      </c>
      <c r="FJ38" s="141">
        <f>'PADD3 mthly rpt'!FJ$39</f>
        <v>0</v>
      </c>
      <c r="FK38" s="141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30">
        <f>'PADD3 mthly rpt'!FV$39</f>
        <v>0</v>
      </c>
      <c r="FW38" s="30">
        <f>'PADD3 mthly rpt'!FW$39</f>
        <v>0</v>
      </c>
      <c r="FX38" s="30">
        <f>'PADD3 mthly rpt'!FX$39</f>
        <v>1074.9999999999563</v>
      </c>
      <c r="FY38" s="254">
        <f>'PADD3 mthly rpt'!FY$39</f>
        <v>-225.66893011177308</v>
      </c>
      <c r="FZ38" s="116">
        <f>'PADD3 mthly rpt'!FZ$39</f>
        <v>-541.18503117701039</v>
      </c>
      <c r="GA38" s="116">
        <f>'PADD3 mthly rpt'!GA$39</f>
        <v>-3807.0129869545053</v>
      </c>
      <c r="GB38" s="116">
        <f>'PADD3 mthly rpt'!GB$39</f>
        <v>-12471.340777609614</v>
      </c>
      <c r="GC38" s="116">
        <f>'PADD3 mthly rpt'!GC$39</f>
        <v>-21005.15225600759</v>
      </c>
      <c r="GD38" s="116">
        <f>'PADD3 mthly rpt'!GD$39</f>
        <v>-29430.225432185987</v>
      </c>
      <c r="GE38" s="116">
        <f>'PADD3 mthly rpt'!GE$39</f>
        <v>-35217.465451910568</v>
      </c>
      <c r="GF38" s="116"/>
      <c r="GG38" s="116"/>
      <c r="GH38" s="116"/>
      <c r="GI38" s="116"/>
      <c r="GJ38" s="116"/>
      <c r="GK38" s="116"/>
      <c r="GL38" s="116"/>
    </row>
    <row r="39" spans="1:194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261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</row>
    <row r="40" spans="1:194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49">
        <f>'PADD3 mthly rpt'!DZ$41</f>
        <v>57.177948058339481</v>
      </c>
      <c r="EA40" s="149">
        <f>'PADD3 mthly rpt'!EA$41</f>
        <v>51.680086755131455</v>
      </c>
      <c r="EB40" s="149">
        <f>'PADD3 mthly rpt'!EB$41</f>
        <v>62.318777781339939</v>
      </c>
      <c r="EC40" s="149">
        <f>'PADD3 mthly rpt'!EC$41</f>
        <v>55.488585712656075</v>
      </c>
      <c r="ED40" s="149">
        <f>'PADD3 mthly rpt'!ED$41</f>
        <v>49.76573724065311</v>
      </c>
      <c r="EE40" s="149">
        <f>'PADD3 mthly rpt'!EE$41</f>
        <v>38.513785035414408</v>
      </c>
      <c r="EF40" s="149">
        <f>'PADD3 mthly rpt'!EF$41</f>
        <v>31.250936569828674</v>
      </c>
      <c r="EG40" s="149">
        <f>'PADD3 mthly rpt'!EG$41</f>
        <v>40.612256608090803</v>
      </c>
      <c r="EH40" s="149">
        <f>'PADD3 mthly rpt'!EH$41</f>
        <v>44.917547290340764</v>
      </c>
      <c r="EI40" s="149">
        <f>'PADD3 mthly rpt'!EI$41</f>
        <v>39.905732530507777</v>
      </c>
      <c r="EJ40" s="149">
        <f>'PADD3 mthly rpt'!EJ$41</f>
        <v>47.870657078551723</v>
      </c>
      <c r="EK40" s="149">
        <f>'PADD3 mthly rpt'!EK$41</f>
        <v>44.336314325519233</v>
      </c>
      <c r="EL40" s="149">
        <f>'PADD3 mthly rpt'!EL$41</f>
        <v>47.525585781854744</v>
      </c>
      <c r="EM40" s="149">
        <f>'PADD3 mthly rpt'!EM$41</f>
        <v>55.568534441257889</v>
      </c>
      <c r="EN40" s="149">
        <f>'PADD3 mthly rpt'!EN$41</f>
        <v>46.909411142230852</v>
      </c>
      <c r="EO40" s="149">
        <f>'PADD3 mthly rpt'!EO$41</f>
        <v>46.74104566040711</v>
      </c>
      <c r="EP40" s="149">
        <f>'PADD3 mthly rpt'!EP$41</f>
        <v>33.544949079434446</v>
      </c>
      <c r="EQ40" s="149">
        <f>'PADD3 mthly rpt'!EQ$41</f>
        <v>22.569450122437225</v>
      </c>
      <c r="ER40" s="149">
        <f>'PADD3 mthly rpt'!ER$41</f>
        <v>21.403072846350486</v>
      </c>
      <c r="ES40" s="149">
        <f>'PADD3 mthly rpt'!ES$41</f>
        <v>18.378535756354641</v>
      </c>
      <c r="ET40" s="149">
        <f>'PADD3 mthly rpt'!ET$41</f>
        <v>18.331972933717935</v>
      </c>
      <c r="EU40" s="149">
        <f>'PADD3 mthly rpt'!EU$41</f>
        <v>21.645831072015522</v>
      </c>
      <c r="EV40" s="149">
        <f>'PADD3 mthly rpt'!EV$41</f>
        <v>28.367361518585156</v>
      </c>
      <c r="EW40" s="149">
        <f>'PADD3 mthly rpt'!EW$41</f>
        <v>29.829032795501277</v>
      </c>
      <c r="EX40" s="149">
        <f>'PADD3 mthly rpt'!EX$41</f>
        <v>38.262428247091364</v>
      </c>
      <c r="EY40" s="149">
        <f>'PADD3 mthly rpt'!EY$41</f>
        <v>30.924576809628615</v>
      </c>
      <c r="EZ40" s="149">
        <f>'PADD3 mthly rpt'!EZ$41</f>
        <v>27.785497899619209</v>
      </c>
      <c r="FA40" s="149">
        <f>'PADD3 mthly rpt'!FA$41</f>
        <v>28.183105194019046</v>
      </c>
      <c r="FB40" s="149">
        <f>'PADD3 mthly rpt'!FB$41</f>
        <v>25.489651689343745</v>
      </c>
      <c r="FC40" s="149">
        <f>'PADD3 mthly rpt'!FC$41</f>
        <v>23.262195368216123</v>
      </c>
      <c r="FD40" s="149">
        <f>'PADD3 mthly rpt'!FD$41</f>
        <v>21.157887996064755</v>
      </c>
      <c r="FE40" s="149">
        <f>'PADD3 mthly rpt'!FE$41</f>
        <v>16.872480914602804</v>
      </c>
      <c r="FF40" s="149">
        <f>'PADD3 mthly rpt'!FF$41</f>
        <v>18.421631827232332</v>
      </c>
      <c r="FG40" s="149">
        <f>'PADD3 mthly rpt'!FG$41</f>
        <v>19.536728613530517</v>
      </c>
      <c r="FH40" s="149">
        <f>'PADD3 mthly rpt'!FH$41</f>
        <v>26.139354781916875</v>
      </c>
      <c r="FI40" s="149">
        <f>'PADD3 mthly rpt'!FI$41</f>
        <v>22.792104365850065</v>
      </c>
      <c r="FJ40" s="149">
        <f>'PADD3 mthly rpt'!FJ$41</f>
        <v>24.437953286777812</v>
      </c>
      <c r="FK40" s="149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24.086939754066623</v>
      </c>
      <c r="FP40" s="42">
        <f>'PADD3 mthly rpt'!FP$41</f>
        <v>26.567733149348172</v>
      </c>
      <c r="FQ40" s="42">
        <f>'PADD3 mthly rpt'!FQ$41</f>
        <v>30.609768928453047</v>
      </c>
      <c r="FR40" s="42">
        <f>'PADD3 mthly rpt'!FR$41</f>
        <v>29.970145334104966</v>
      </c>
      <c r="FS40" s="42">
        <f>'PADD3 mthly rpt'!FS$41</f>
        <v>33.697265176601242</v>
      </c>
      <c r="FT40" s="42">
        <f>'PADD3 mthly rpt'!FT$41</f>
        <v>33.270451628153147</v>
      </c>
      <c r="FU40" s="42">
        <f>'PADD3 mthly rpt'!FU$41</f>
        <v>34.633746438210778</v>
      </c>
      <c r="FV40" s="42">
        <f>'PADD3 mthly rpt'!FV$41</f>
        <v>42.900848437199635</v>
      </c>
      <c r="FW40" s="42">
        <f>'PADD3 mthly rpt'!FW$41</f>
        <v>44.048046038752027</v>
      </c>
      <c r="FX40" s="42">
        <f>'PADD3 mthly rpt'!FX$41</f>
        <v>40.174255193472547</v>
      </c>
      <c r="FY40" s="311">
        <f>'PADD3 mthly rpt'!FY$41</f>
        <v>34.333449710578108</v>
      </c>
      <c r="FZ40" s="118">
        <f>'PADD3 mthly rpt'!FZ$41</f>
        <v>36.273988604069508</v>
      </c>
      <c r="GA40" s="118">
        <f>'PADD3 mthly rpt'!GA$41</f>
        <v>44.418443580545159</v>
      </c>
      <c r="GB40" s="118">
        <f>'PADD3 mthly rpt'!GB$41</f>
        <v>30.990411590240381</v>
      </c>
      <c r="GC40" s="118">
        <f>'PADD3 mthly rpt'!GC$41</f>
        <v>26.995382601590972</v>
      </c>
      <c r="GD40" s="118">
        <f>'PADD3 mthly rpt'!GD$41</f>
        <v>23.29778534978017</v>
      </c>
      <c r="GE40" s="118">
        <f>'PADD3 mthly rpt'!GE$41</f>
        <v>24.504425191182047</v>
      </c>
      <c r="GF40" s="118">
        <f>'PADD3 mthly rpt'!GF$41</f>
        <v>28.171597198554874</v>
      </c>
      <c r="GG40" s="118">
        <f>'PADD3 mthly rpt'!GG$41</f>
        <v>30.764204724532128</v>
      </c>
      <c r="GH40" s="118">
        <f>'PADD3 mthly rpt'!GH$41</f>
        <v>30.26958726853044</v>
      </c>
      <c r="GI40" s="118">
        <f>'PADD3 mthly rpt'!GI$41</f>
        <v>34.7516506091604</v>
      </c>
      <c r="GJ40" s="118">
        <f>'PADD3 mthly rpt'!GJ$41</f>
        <v>26.759737553964719</v>
      </c>
      <c r="GK40" s="118">
        <f>'PADD3 mthly rpt'!GK$41</f>
        <v>25.997306901718648</v>
      </c>
      <c r="GL40" s="118">
        <f>'PADD3 mthly rpt'!GL$41</f>
        <v>25.180936901976814</v>
      </c>
    </row>
    <row r="41" spans="1:194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49">
        <f>'PADD3 mthly rpt'!DZ$42</f>
        <v>10.650863800216527</v>
      </c>
      <c r="EA41" s="149">
        <f>'PADD3 mthly rpt'!EA$42</f>
        <v>6.0842155643120179</v>
      </c>
      <c r="EB41" s="149">
        <f>'PADD3 mthly rpt'!EB$42</f>
        <v>19.490080004135237</v>
      </c>
      <c r="EC41" s="149">
        <f>'PADD3 mthly rpt'!EC$42</f>
        <v>10.565467038876847</v>
      </c>
      <c r="ED41" s="149">
        <f>'PADD3 mthly rpt'!ED$42</f>
        <v>12.122607212879437</v>
      </c>
      <c r="EE41" s="149">
        <f>'PADD3 mthly rpt'!EE$42</f>
        <v>2.0246664433544197</v>
      </c>
      <c r="EF41" s="149">
        <f>'PADD3 mthly rpt'!EF$42</f>
        <v>1.9519536823390702</v>
      </c>
      <c r="EG41" s="149">
        <f>'PADD3 mthly rpt'!EG$42</f>
        <v>2.7939178916642007</v>
      </c>
      <c r="EH41" s="149">
        <f>'PADD3 mthly rpt'!EH$42</f>
        <v>8.4199405163925221</v>
      </c>
      <c r="EI41" s="149">
        <f>'PADD3 mthly rpt'!EI$42</f>
        <v>-5.1628330296179001</v>
      </c>
      <c r="EJ41" s="149">
        <f>'PADD3 mthly rpt'!EJ$42</f>
        <v>-0.79525782882350882</v>
      </c>
      <c r="EK41" s="149">
        <f>'PADD3 mthly rpt'!EK$42</f>
        <v>-9.7836412826994348</v>
      </c>
      <c r="EL41" s="149">
        <f>'PADD3 mthly rpt'!EL$42</f>
        <v>-9.6523622764847374</v>
      </c>
      <c r="EM41" s="149">
        <f>'PADD3 mthly rpt'!EM$42</f>
        <v>3.8884476861264332</v>
      </c>
      <c r="EN41" s="149">
        <f>'PADD3 mthly rpt'!EN$42</f>
        <v>-15.409366639109088</v>
      </c>
      <c r="EO41" s="149">
        <f>'PADD3 mthly rpt'!EO$42</f>
        <v>-8.747540052248965</v>
      </c>
      <c r="EP41" s="149">
        <f>'PADD3 mthly rpt'!EP$42</f>
        <v>-16.220788161218664</v>
      </c>
      <c r="EQ41" s="149">
        <f>'PADD3 mthly rpt'!EQ$42</f>
        <v>-15.944334912977183</v>
      </c>
      <c r="ER41" s="149">
        <f>'PADD3 mthly rpt'!ER$42</f>
        <v>-9.8478637234781878</v>
      </c>
      <c r="ES41" s="149">
        <f>'PADD3 mthly rpt'!ES$42</f>
        <v>-22.233720851736162</v>
      </c>
      <c r="ET41" s="149">
        <f>'PADD3 mthly rpt'!ET$42</f>
        <v>-26.585574356622828</v>
      </c>
      <c r="EU41" s="149">
        <f>'PADD3 mthly rpt'!EU$42</f>
        <v>-18.259901458492255</v>
      </c>
      <c r="EV41" s="149">
        <f>'PADD3 mthly rpt'!EV$42</f>
        <v>-19.503295559966567</v>
      </c>
      <c r="EW41" s="149">
        <f>'PADD3 mthly rpt'!EW$42</f>
        <v>-14.507281530017956</v>
      </c>
      <c r="EX41" s="149">
        <f>'PADD3 mthly rpt'!EX$42</f>
        <v>-9.2631575347633799</v>
      </c>
      <c r="EY41" s="149">
        <f>'PADD3 mthly rpt'!EY$42</f>
        <v>-24.643957631629274</v>
      </c>
      <c r="EZ41" s="149">
        <f>'PADD3 mthly rpt'!EZ$42</f>
        <v>-19.123913242611643</v>
      </c>
      <c r="FA41" s="149">
        <f>'PADD3 mthly rpt'!FA$42</f>
        <v>-18.557940466388064</v>
      </c>
      <c r="FB41" s="149">
        <f>'PADD3 mthly rpt'!FB$42</f>
        <v>-8.0552973900907006</v>
      </c>
      <c r="FC41" s="149">
        <f>'PADD3 mthly rpt'!FC$42</f>
        <v>0.69274524577889807</v>
      </c>
      <c r="FD41" s="149">
        <f>'PADD3 mthly rpt'!FD$42</f>
        <v>-0.24518485028573167</v>
      </c>
      <c r="FE41" s="149">
        <f>'PADD3 mthly rpt'!FE$42</f>
        <v>-1.5060548417518369</v>
      </c>
      <c r="FF41" s="149">
        <f>'PADD3 mthly rpt'!FF$42</f>
        <v>8.9658893514396709E-2</v>
      </c>
      <c r="FG41" s="149">
        <f>'PADD3 mthly rpt'!FG$42</f>
        <v>-2.1091024584850047</v>
      </c>
      <c r="FH41" s="149">
        <f>'PADD3 mthly rpt'!FH$42</f>
        <v>-2.2280067366682808</v>
      </c>
      <c r="FI41" s="149">
        <f>'PADD3 mthly rpt'!FI$42</f>
        <v>-7.036928429651212</v>
      </c>
      <c r="FJ41" s="149">
        <f>'PADD3 mthly rpt'!FJ$42</f>
        <v>-13.824474960313552</v>
      </c>
      <c r="FK41" s="149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0.82474438585050081</v>
      </c>
      <c r="FP41" s="42">
        <f>'PADD3 mthly rpt'!FP$42</f>
        <v>5.4098451532834169</v>
      </c>
      <c r="FQ41" s="42">
        <f>'PADD3 mthly rpt'!FQ$42</f>
        <v>13.737288013850243</v>
      </c>
      <c r="FR41" s="42">
        <f>'PADD3 mthly rpt'!FR$42</f>
        <v>11.548513506872634</v>
      </c>
      <c r="FS41" s="42">
        <f>'PADD3 mthly rpt'!FS$42</f>
        <v>14.160536563070725</v>
      </c>
      <c r="FT41" s="42">
        <f>'PADD3 mthly rpt'!FT$42</f>
        <v>7.1310968462362716</v>
      </c>
      <c r="FU41" s="42">
        <f>'PADD3 mthly rpt'!FU$42</f>
        <v>11.841642072360713</v>
      </c>
      <c r="FV41" s="42">
        <f>'PADD3 mthly rpt'!FV$42</f>
        <v>18.462895150421822</v>
      </c>
      <c r="FW41" s="42">
        <f>'PADD3 mthly rpt'!FW$42</f>
        <v>12.897353416509851</v>
      </c>
      <c r="FX41" s="42">
        <f>'PADD3 mthly rpt'!FX$42</f>
        <v>5.2545689915657192</v>
      </c>
      <c r="FY41" s="311">
        <f>'PADD3 mthly rpt'!FY$42</f>
        <v>4.5839392804657706</v>
      </c>
      <c r="FZ41" s="118">
        <f>'PADD3 mthly rpt'!FZ$42</f>
        <v>11.202791239379888</v>
      </c>
      <c r="GA41" s="118">
        <f>'PADD3 mthly rpt'!GA$42</f>
        <v>20.331503826478535</v>
      </c>
      <c r="GB41" s="118">
        <f>'PADD3 mthly rpt'!GB$42</f>
        <v>4.4226784408922093</v>
      </c>
      <c r="GC41" s="118">
        <f>'PADD3 mthly rpt'!GC$42</f>
        <v>-3.6143863268620748</v>
      </c>
      <c r="GD41" s="118">
        <f>'PADD3 mthly rpt'!GD$42</f>
        <v>-6.672359984324796</v>
      </c>
      <c r="GE41" s="118">
        <f>'PADD3 mthly rpt'!GE$42</f>
        <v>-9.1928399854191944</v>
      </c>
      <c r="GF41" s="118">
        <f>'PADD3 mthly rpt'!GF$42</f>
        <v>-5.0988544295982727</v>
      </c>
      <c r="GG41" s="118">
        <f>'PADD3 mthly rpt'!GG$42</f>
        <v>-3.8695417136786503</v>
      </c>
      <c r="GH41" s="118">
        <f>'PADD3 mthly rpt'!GH$42</f>
        <v>-12.631261168669194</v>
      </c>
      <c r="GI41" s="118">
        <f>'PADD3 mthly rpt'!GI$42</f>
        <v>-9.2963954295916267</v>
      </c>
      <c r="GJ41" s="118">
        <f>'PADD3 mthly rpt'!GJ$42</f>
        <v>-13.414517639507828</v>
      </c>
      <c r="GK41" s="118">
        <f>'PADD3 mthly rpt'!GK$42</f>
        <v>-8.33614280885946</v>
      </c>
      <c r="GL41" s="118">
        <f>'PADD3 mthly rpt'!GL$42</f>
        <v>-11.093051702092694</v>
      </c>
    </row>
    <row r="42" spans="1:194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49">
        <f>'PADD3 mthly rpt'!DZ$43</f>
        <v>14.549775827322726</v>
      </c>
      <c r="EA42" s="149">
        <f>'PADD3 mthly rpt'!EA$43</f>
        <v>9.222580367467387</v>
      </c>
      <c r="EB42" s="149">
        <f>'PADD3 mthly rpt'!EB$43</f>
        <v>20.543341862209026</v>
      </c>
      <c r="EC42" s="149">
        <f>'PADD3 mthly rpt'!EC$43</f>
        <v>15.213101580883702</v>
      </c>
      <c r="ED42" s="149">
        <f>'PADD3 mthly rpt'!ED$43</f>
        <v>14.213903472569029</v>
      </c>
      <c r="EE42" s="149">
        <f>'PADD3 mthly rpt'!EE$43</f>
        <v>7.8318534948085379</v>
      </c>
      <c r="EF42" s="149">
        <f>'PADD3 mthly rpt'!EF$43</f>
        <v>3.012582229719694</v>
      </c>
      <c r="EG42" s="149">
        <f>'PADD3 mthly rpt'!EG$43</f>
        <v>12.582352221046261</v>
      </c>
      <c r="EH42" s="149">
        <f>'PADD3 mthly rpt'!EH$43</f>
        <v>16.289956546432229</v>
      </c>
      <c r="EI42" s="149">
        <f>'PADD3 mthly rpt'!EI$43</f>
        <v>6.4728066432197764</v>
      </c>
      <c r="EJ42" s="149">
        <f>'PADD3 mthly rpt'!EJ$43</f>
        <v>10.43608542860089</v>
      </c>
      <c r="EK42" s="149">
        <f>'PADD3 mthly rpt'!EK$43</f>
        <v>2.7916791883284162</v>
      </c>
      <c r="EL42" s="149">
        <f>'PADD3 mthly rpt'!EL$43</f>
        <v>1.8871786485135829</v>
      </c>
      <c r="EM42" s="149">
        <f>'PADD3 mthly rpt'!EM$43</f>
        <v>11.091366086841511</v>
      </c>
      <c r="EN42" s="149">
        <f>'PADD3 mthly rpt'!EN$43</f>
        <v>0.96266472287054228</v>
      </c>
      <c r="EO42" s="149">
        <f>'PADD3 mthly rpt'!EO$43</f>
        <v>3.6240524875310243</v>
      </c>
      <c r="EP42" s="149">
        <f>'PADD3 mthly rpt'!EP$43</f>
        <v>-5.322441559909791</v>
      </c>
      <c r="EQ42" s="149">
        <f>'PADD3 mthly rpt'!EQ$43</f>
        <v>-11.346935858378217</v>
      </c>
      <c r="ER42" s="149">
        <f>'PADD3 mthly rpt'!ER$43</f>
        <v>-8.9188658283138658</v>
      </c>
      <c r="ES42" s="149">
        <f>'PADD3 mthly rpt'!ES$43</f>
        <v>-14.272617728090641</v>
      </c>
      <c r="ET42" s="149">
        <f>'PADD3 mthly rpt'!ET$43</f>
        <v>-15.214291378160908</v>
      </c>
      <c r="EU42" s="149">
        <f>'PADD3 mthly rpt'!EU$43</f>
        <v>-15.278679375363712</v>
      </c>
      <c r="EV42" s="149">
        <f>'PADD3 mthly rpt'!EV$43</f>
        <v>-13.564023236709538</v>
      </c>
      <c r="EW42" s="149">
        <f>'PADD3 mthly rpt'!EW$43</f>
        <v>-14.175379868328619</v>
      </c>
      <c r="EX42" s="149">
        <f>'PADD3 mthly rpt'!EX$43</f>
        <v>-10.03770218004253</v>
      </c>
      <c r="EY42" s="149">
        <f>'PADD3 mthly rpt'!EY$43</f>
        <v>-17.384544452539242</v>
      </c>
      <c r="EZ42" s="149">
        <f>'PADD3 mthly rpt'!EZ$43</f>
        <v>-19.119675961762013</v>
      </c>
      <c r="FA42" s="149">
        <f>'PADD3 mthly rpt'!FA$43</f>
        <v>-16.697165420571114</v>
      </c>
      <c r="FB42" s="149">
        <f>'PADD3 mthly rpt'!FB$43</f>
        <v>-12.873889626724491</v>
      </c>
      <c r="FC42" s="149">
        <f>'PADD3 mthly rpt'!FC$43</f>
        <v>-9.0894950712397282</v>
      </c>
      <c r="FD42" s="149">
        <f>'PADD3 mthly rpt'!FD$43</f>
        <v>-6.9268006919857577</v>
      </c>
      <c r="FE42" s="149">
        <f>'PADD3 mthly rpt'!FE$43</f>
        <v>-12.943004359093212</v>
      </c>
      <c r="FF42" s="149">
        <f>'PADD3 mthly rpt'!FF$43</f>
        <v>-11.96536813597459</v>
      </c>
      <c r="FG42" s="149">
        <f>'PADD3 mthly rpt'!FG$43</f>
        <v>-13.711287732249136</v>
      </c>
      <c r="FH42" s="149">
        <f>'PADD3 mthly rpt'!FH$43</f>
        <v>-13.448572786859476</v>
      </c>
      <c r="FI42" s="149">
        <f>'PADD3 mthly rpt'!FI$43</f>
        <v>-18.655410491732717</v>
      </c>
      <c r="FJ42" s="149">
        <f>'PADD3 mthly rpt'!FJ$43</f>
        <v>-21.581713145233863</v>
      </c>
      <c r="FK42" s="149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-3.9633878740537156</v>
      </c>
      <c r="FP42" s="42">
        <f>'PADD3 mthly rpt'!FP$43</f>
        <v>2.2855838072350885</v>
      </c>
      <c r="FQ42" s="42">
        <f>'PADD3 mthly rpt'!FQ$43</f>
        <v>3.8525953265776458</v>
      </c>
      <c r="FR42" s="42">
        <f>'PADD3 mthly rpt'!FR$43</f>
        <v>2.0165763721074761</v>
      </c>
      <c r="FS42" s="42">
        <f>'PADD3 mthly rpt'!FS$43</f>
        <v>2.8798231335184781</v>
      </c>
      <c r="FT42" s="42">
        <f>'PADD3 mthly rpt'!FT$43</f>
        <v>-4.0454285694723637</v>
      </c>
      <c r="FU42" s="42">
        <f>'PADD3 mthly rpt'!FU$43</f>
        <v>-3.5387600650657021</v>
      </c>
      <c r="FV42" s="42">
        <f>'PADD3 mthly rpt'!FV$43</f>
        <v>0.11464851076236471</v>
      </c>
      <c r="FW42" s="42">
        <f>'PADD3 mthly rpt'!FW$43</f>
        <v>1.0640936749361174</v>
      </c>
      <c r="FX42" s="42">
        <f>'PADD3 mthly rpt'!FX$43</f>
        <v>-2.7781589669877604</v>
      </c>
      <c r="FY42" s="311">
        <f>'PADD3 mthly rpt'!FY$43</f>
        <v>-6.6836234236166518</v>
      </c>
      <c r="FZ42" s="118">
        <f>'PADD3 mthly rpt'!FZ$43</f>
        <v>1.9710555236905876</v>
      </c>
      <c r="GA42" s="118">
        <f>'PADD3 mthly rpt'!GA$43</f>
        <v>15.434145806106283</v>
      </c>
      <c r="GB42" s="118">
        <f>'PADD3 mthly rpt'!GB$43</f>
        <v>5.0546889004240434</v>
      </c>
      <c r="GC42" s="118">
        <f>'PADD3 mthly rpt'!GC$43</f>
        <v>-1.8628935831946087</v>
      </c>
      <c r="GD42" s="118">
        <f>'PADD3 mthly rpt'!GD$43</f>
        <v>-6.3299954820886768</v>
      </c>
      <c r="GE42" s="118">
        <f>'PADD3 mthly rpt'!GE$43</f>
        <v>-7.4663993993740974</v>
      </c>
      <c r="GF42" s="118">
        <f>'PADD3 mthly rpt'!GF$43</f>
        <v>-8.6911507843615503</v>
      </c>
      <c r="GG42" s="118">
        <f>'PADD3 mthly rpt'!GG$43</f>
        <v>-6.3780259821278733</v>
      </c>
      <c r="GH42" s="118">
        <f>'PADD3 mthly rpt'!GH$43</f>
        <v>-11.791365493722164</v>
      </c>
      <c r="GI42" s="118">
        <f>'PADD3 mthly rpt'!GI$43</f>
        <v>-7.9227367242420357</v>
      </c>
      <c r="GJ42" s="118">
        <f>'PADD3 mthly rpt'!GJ$43</f>
        <v>-15.661788089749159</v>
      </c>
      <c r="GK42" s="118">
        <f>'PADD3 mthly rpt'!GK$43</f>
        <v>-12.901832439835882</v>
      </c>
      <c r="GL42" s="118">
        <f>'PADD3 mthly rpt'!GL$43</f>
        <v>-8.8481678936612695</v>
      </c>
    </row>
    <row r="43" spans="1:194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49">
        <f>'PADD3 mthly rpt'!DZ$44</f>
        <v>39.671936937252376</v>
      </c>
      <c r="EA43" s="149">
        <f>'PADD3 mthly rpt'!EA$44</f>
        <v>34.17407563404435</v>
      </c>
      <c r="EB43" s="149">
        <f>'PADD3 mthly rpt'!EB$44</f>
        <v>44.812766660252834</v>
      </c>
      <c r="EC43" s="149">
        <f>'PADD3 mthly rpt'!EC$44</f>
        <v>37.982574591568969</v>
      </c>
      <c r="ED43" s="149">
        <f>'PADD3 mthly rpt'!ED$44</f>
        <v>32.259726119566004</v>
      </c>
      <c r="EE43" s="149">
        <f>'PADD3 mthly rpt'!EE$44</f>
        <v>21.007773914327302</v>
      </c>
      <c r="EF43" s="149">
        <f>'PADD3 mthly rpt'!EF$44</f>
        <v>13.744925448741569</v>
      </c>
      <c r="EG43" s="149">
        <f>'PADD3 mthly rpt'!EG$44</f>
        <v>23.106245487003697</v>
      </c>
      <c r="EH43" s="149">
        <f>'PADD3 mthly rpt'!EH$44</f>
        <v>27.411536169253658</v>
      </c>
      <c r="EI43" s="149">
        <f>'PADD3 mthly rpt'!EI$44</f>
        <v>22.399721409420671</v>
      </c>
      <c r="EJ43" s="149">
        <f>'PADD3 mthly rpt'!EJ$44</f>
        <v>30.364645957464617</v>
      </c>
      <c r="EK43" s="149">
        <f>'PADD3 mthly rpt'!EK$44</f>
        <v>26.830303204432127</v>
      </c>
      <c r="EL43" s="149">
        <f>'PADD3 mthly rpt'!EL$44</f>
        <v>30.019574660767638</v>
      </c>
      <c r="EM43" s="149">
        <f>'PADD3 mthly rpt'!EM$44</f>
        <v>38.062523320170783</v>
      </c>
      <c r="EN43" s="149">
        <f>'PADD3 mthly rpt'!EN$44</f>
        <v>29.403400021143746</v>
      </c>
      <c r="EO43" s="149">
        <f>'PADD3 mthly rpt'!EO$44</f>
        <v>29.235034539320004</v>
      </c>
      <c r="EP43" s="149">
        <f>'PADD3 mthly rpt'!EP$44</f>
        <v>16.03893795834734</v>
      </c>
      <c r="EQ43" s="149">
        <f>'PADD3 mthly rpt'!EQ$44</f>
        <v>5.0634390013501189</v>
      </c>
      <c r="ER43" s="149">
        <f>'PADD3 mthly rpt'!ER$44</f>
        <v>3.8970617252633808</v>
      </c>
      <c r="ES43" s="149">
        <f>'PADD3 mthly rpt'!ES$44</f>
        <v>0.87252463526753488</v>
      </c>
      <c r="ET43" s="149">
        <f>'PADD3 mthly rpt'!ET$44</f>
        <v>0.82596181263082968</v>
      </c>
      <c r="EU43" s="149">
        <f>'PADD3 mthly rpt'!EU$44</f>
        <v>4.1398199509284161</v>
      </c>
      <c r="EV43" s="149">
        <f>'PADD3 mthly rpt'!EV$44</f>
        <v>10.86135039749805</v>
      </c>
      <c r="EW43" s="149">
        <f>'PADD3 mthly rpt'!EW$44</f>
        <v>12.323021674414171</v>
      </c>
      <c r="EX43" s="149">
        <f>'PADD3 mthly rpt'!EX$44</f>
        <v>20.756417126004258</v>
      </c>
      <c r="EY43" s="149">
        <f>'PADD3 mthly rpt'!EY$44</f>
        <v>13.418565688541509</v>
      </c>
      <c r="EZ43" s="149">
        <f>'PADD3 mthly rpt'!EZ$44</f>
        <v>10.279486778532103</v>
      </c>
      <c r="FA43" s="149">
        <f>'PADD3 mthly rpt'!FA$44</f>
        <v>10.67709407293194</v>
      </c>
      <c r="FB43" s="149">
        <f>'PADD3 mthly rpt'!FB$44</f>
        <v>7.9836405682566394</v>
      </c>
      <c r="FC43" s="149">
        <f>'PADD3 mthly rpt'!FC$44</f>
        <v>5.756184247129017</v>
      </c>
      <c r="FD43" s="149">
        <f>'PADD3 mthly rpt'!FD$44</f>
        <v>3.6518768749776491</v>
      </c>
      <c r="FE43" s="149">
        <f>'PADD3 mthly rpt'!FE$44</f>
        <v>-0.63353020648430203</v>
      </c>
      <c r="FF43" s="149">
        <f>'PADD3 mthly rpt'!FF$44</f>
        <v>0.91562070614522639</v>
      </c>
      <c r="FG43" s="149">
        <f>'PADD3 mthly rpt'!FG$44</f>
        <v>2.0307174924434115</v>
      </c>
      <c r="FH43" s="149">
        <f>'PADD3 mthly rpt'!FH$44</f>
        <v>8.6333436608297696</v>
      </c>
      <c r="FI43" s="149">
        <f>'PADD3 mthly rpt'!FI$44</f>
        <v>5.2860932447629594</v>
      </c>
      <c r="FJ43" s="149">
        <f>'PADD3 mthly rpt'!FJ$44</f>
        <v>6.9319421656907068</v>
      </c>
      <c r="FK43" s="149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6.5809286329795178</v>
      </c>
      <c r="FP43" s="42">
        <f>'PADD3 mthly rpt'!FP$44</f>
        <v>9.061722028261066</v>
      </c>
      <c r="FQ43" s="42">
        <f>'PADD3 mthly rpt'!FQ$44</f>
        <v>13.103757807365941</v>
      </c>
      <c r="FR43" s="42">
        <f>'PADD3 mthly rpt'!FR$44</f>
        <v>12.464134213017861</v>
      </c>
      <c r="FS43" s="42">
        <f>'PADD3 mthly rpt'!FS$44</f>
        <v>16.191254055514136</v>
      </c>
      <c r="FT43" s="42">
        <f>'PADD3 mthly rpt'!FT$44</f>
        <v>15.764440507066041</v>
      </c>
      <c r="FU43" s="42">
        <f>'PADD3 mthly rpt'!FU$44</f>
        <v>17.127735317123673</v>
      </c>
      <c r="FV43" s="42">
        <f>'PADD3 mthly rpt'!FV$44</f>
        <v>25.394837316112529</v>
      </c>
      <c r="FW43" s="42">
        <f>'PADD3 mthly rpt'!FW$44</f>
        <v>26.542034917664921</v>
      </c>
      <c r="FX43" s="42">
        <f>'PADD3 mthly rpt'!FX$44</f>
        <v>22.668244072385441</v>
      </c>
      <c r="FY43" s="311">
        <f>'PADD3 mthly rpt'!FY$44</f>
        <v>16.827438589491003</v>
      </c>
      <c r="FZ43" s="118">
        <f>'PADD3 mthly rpt'!FZ$44</f>
        <v>18.767977482982403</v>
      </c>
      <c r="GA43" s="118">
        <f>'PADD3 mthly rpt'!GA$44</f>
        <v>26.912432459458053</v>
      </c>
      <c r="GB43" s="118">
        <f>'PADD3 mthly rpt'!GB$44</f>
        <v>13.484400469153275</v>
      </c>
      <c r="GC43" s="118">
        <f>'PADD3 mthly rpt'!GC$44</f>
        <v>9.4893714805038663</v>
      </c>
      <c r="GD43" s="118">
        <f>'PADD3 mthly rpt'!GD$44</f>
        <v>5.7917742286930647</v>
      </c>
      <c r="GE43" s="118">
        <f>'PADD3 mthly rpt'!GE$44</f>
        <v>6.9984140700949418</v>
      </c>
      <c r="GF43" s="118">
        <f>'PADD3 mthly rpt'!GF$44</f>
        <v>10.665586077467768</v>
      </c>
      <c r="GG43" s="118">
        <f>'PADD3 mthly rpt'!GG$44</f>
        <v>13.258193603445022</v>
      </c>
      <c r="GH43" s="118">
        <f>'PADD3 mthly rpt'!GH$44</f>
        <v>12.763576147443334</v>
      </c>
      <c r="GI43" s="118">
        <f>'PADD3 mthly rpt'!GI$44</f>
        <v>17.245639488073294</v>
      </c>
      <c r="GJ43" s="118">
        <f>'PADD3 mthly rpt'!GJ$44</f>
        <v>9.2537264328776132</v>
      </c>
      <c r="GK43" s="118">
        <f>'PADD3 mthly rpt'!GK$44</f>
        <v>8.4912957806315426</v>
      </c>
      <c r="GL43" s="118">
        <f>'PADD3 mthly rpt'!GL$44</f>
        <v>7.6749257808897084</v>
      </c>
    </row>
    <row r="44" spans="1:194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49">
        <f>'PADD3 mthly rpt'!DZ$45</f>
        <v>0</v>
      </c>
      <c r="EA44" s="149">
        <f>'PADD3 mthly rpt'!EA$45</f>
        <v>0</v>
      </c>
      <c r="EB44" s="149">
        <f>'PADD3 mthly rpt'!EB$45</f>
        <v>0</v>
      </c>
      <c r="EC44" s="149">
        <f>'PADD3 mthly rpt'!EC$45</f>
        <v>0</v>
      </c>
      <c r="ED44" s="149">
        <f>'PADD3 mthly rpt'!ED$45</f>
        <v>0</v>
      </c>
      <c r="EE44" s="149">
        <f>'PADD3 mthly rpt'!EE$45</f>
        <v>0</v>
      </c>
      <c r="EF44" s="149">
        <f>'PADD3 mthly rpt'!EF$45</f>
        <v>0</v>
      </c>
      <c r="EG44" s="149">
        <f>'PADD3 mthly rpt'!EG$45</f>
        <v>0</v>
      </c>
      <c r="EH44" s="149">
        <f>'PADD3 mthly rpt'!EH$45</f>
        <v>0</v>
      </c>
      <c r="EI44" s="149">
        <f>'PADD3 mthly rpt'!EI$45</f>
        <v>0</v>
      </c>
      <c r="EJ44" s="149">
        <f>'PADD3 mthly rpt'!EJ$45</f>
        <v>0</v>
      </c>
      <c r="EK44" s="149">
        <f>'PADD3 mthly rpt'!EK$45</f>
        <v>0</v>
      </c>
      <c r="EL44" s="149">
        <f>'PADD3 mthly rpt'!EL$45</f>
        <v>0</v>
      </c>
      <c r="EM44" s="149">
        <f>'PADD3 mthly rpt'!EM$45</f>
        <v>0</v>
      </c>
      <c r="EN44" s="149">
        <f>'PADD3 mthly rpt'!EN$45</f>
        <v>0</v>
      </c>
      <c r="EO44" s="149">
        <f>'PADD3 mthly rpt'!EO$45</f>
        <v>0</v>
      </c>
      <c r="EP44" s="149">
        <f>'PADD3 mthly rpt'!EP$45</f>
        <v>0</v>
      </c>
      <c r="EQ44" s="149">
        <f>'PADD3 mthly rpt'!EQ$45</f>
        <v>0</v>
      </c>
      <c r="ER44" s="149">
        <f>'PADD3 mthly rpt'!ER$45</f>
        <v>0</v>
      </c>
      <c r="ES44" s="149">
        <f>'PADD3 mthly rpt'!ES$45</f>
        <v>0</v>
      </c>
      <c r="ET44" s="149">
        <f>'PADD3 mthly rpt'!ET$45</f>
        <v>0</v>
      </c>
      <c r="EU44" s="149">
        <f>'PADD3 mthly rpt'!EU$45</f>
        <v>0</v>
      </c>
      <c r="EV44" s="149">
        <f>'PADD3 mthly rpt'!EV$45</f>
        <v>0</v>
      </c>
      <c r="EW44" s="149">
        <f>'PADD3 mthly rpt'!EW$45</f>
        <v>0</v>
      </c>
      <c r="EX44" s="149">
        <f>'PADD3 mthly rpt'!EX$45</f>
        <v>0</v>
      </c>
      <c r="EY44" s="149">
        <f>'PADD3 mthly rpt'!EY$45</f>
        <v>0</v>
      </c>
      <c r="EZ44" s="149">
        <f>'PADD3 mthly rpt'!EZ$45</f>
        <v>0</v>
      </c>
      <c r="FA44" s="149">
        <f>'PADD3 mthly rpt'!FA$45</f>
        <v>0</v>
      </c>
      <c r="FB44" s="149">
        <f>'PADD3 mthly rpt'!FB$45</f>
        <v>0</v>
      </c>
      <c r="FC44" s="149">
        <f>'PADD3 mthly rpt'!FC$45</f>
        <v>0</v>
      </c>
      <c r="FD44" s="149">
        <f>'PADD3 mthly rpt'!FD$45</f>
        <v>0</v>
      </c>
      <c r="FE44" s="149">
        <f>'PADD3 mthly rpt'!FE$45</f>
        <v>0</v>
      </c>
      <c r="FF44" s="149">
        <f>'PADD3 mthly rpt'!FF$45</f>
        <v>0</v>
      </c>
      <c r="FG44" s="149">
        <f>'PADD3 mthly rpt'!FG$45</f>
        <v>0</v>
      </c>
      <c r="FH44" s="149">
        <f>'PADD3 mthly rpt'!FH$45</f>
        <v>0</v>
      </c>
      <c r="FI44" s="149">
        <f>'PADD3 mthly rpt'!FI$45</f>
        <v>0</v>
      </c>
      <c r="FJ44" s="149">
        <f>'PADD3 mthly rpt'!FJ$45</f>
        <v>0</v>
      </c>
      <c r="FK44" s="149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0.40335720121281682</v>
      </c>
      <c r="FP44" s="42">
        <f>'PADD3 mthly rpt'!FP$45</f>
        <v>0.47675650274706882</v>
      </c>
      <c r="FQ44" s="42">
        <f>'PADD3 mthly rpt'!FQ$45</f>
        <v>0.57166304880072261</v>
      </c>
      <c r="FR44" s="42">
        <f>'PADD3 mthly rpt'!FR$45</f>
        <v>0.51792764202687636</v>
      </c>
      <c r="FS44" s="42">
        <f>'PADD3 mthly rpt'!FS$45</f>
        <v>0.60088550481435021</v>
      </c>
      <c r="FT44" s="42">
        <f>'PADD3 mthly rpt'!FT$45</f>
        <v>0.55319775361076751</v>
      </c>
      <c r="FU44" s="42">
        <f>'PADD3 mthly rpt'!FU$45</f>
        <v>0.58474556859298588</v>
      </c>
      <c r="FV44" s="42">
        <f>'PADD3 mthly rpt'!FV$45</f>
        <v>0.76297824502675127</v>
      </c>
      <c r="FW44" s="42">
        <f>'PADD3 mthly rpt'!FW$45</f>
        <v>0.76052511242853171</v>
      </c>
      <c r="FX44" s="42">
        <f>'PADD3 mthly rpt'!FX$45</f>
        <v>3.4000634358309512</v>
      </c>
      <c r="FY44" s="311">
        <f>'PADD3 mthly rpt'!FY$45</f>
        <v>0.24489459395562108</v>
      </c>
      <c r="FZ44" s="118">
        <f>'PADD3 mthly rpt'!FZ$45</f>
        <v>0.99580587055775993</v>
      </c>
      <c r="GA44" s="118">
        <f>'PADD3 mthly rpt'!GA$45</f>
        <v>5.8972136214915096</v>
      </c>
      <c r="GB44" s="118">
        <f>'PADD3 mthly rpt'!GB$45</f>
        <v>-6.3639478049554192</v>
      </c>
      <c r="GC44" s="118">
        <f>'PADD3 mthly rpt'!GC$45</f>
        <v>-11.592207732591984</v>
      </c>
      <c r="GD44" s="118">
        <f>'PADD3 mthly rpt'!GD$45</f>
        <v>-16.571159016946822</v>
      </c>
      <c r="GE44" s="118">
        <f>'PADD3 mthly rpt'!GE$45</f>
        <v>-21.13557349216693</v>
      </c>
      <c r="GF44" s="118">
        <f>'PADD3 mthly rpt'!GF$45</f>
        <v>-26.366222229148494</v>
      </c>
      <c r="GG44" s="118">
        <f>'PADD3 mthly rpt'!GG$45</f>
        <v>-24.479844833972756</v>
      </c>
      <c r="GH44" s="118">
        <f>'PADD3 mthly rpt'!GH$45</f>
        <v>-20.060550472509259</v>
      </c>
      <c r="GI44" s="118">
        <f>'PADD3 mthly rpt'!GI$45</f>
        <v>-19.294619751292274</v>
      </c>
      <c r="GJ44" s="118">
        <f>'PADD3 mthly rpt'!GJ$45</f>
        <v>-13.355565407127372</v>
      </c>
      <c r="GK44" s="118">
        <f>'PADD3 mthly rpt'!GK$45</f>
        <v>-9.537246180381846</v>
      </c>
      <c r="GL44" s="118">
        <f>'PADD3 mthly rpt'!GL$45</f>
        <v>25.180936901976814</v>
      </c>
    </row>
    <row r="45" spans="1:194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65"/>
      <c r="EN45" s="165"/>
      <c r="EO45" s="165"/>
      <c r="EP45" s="173"/>
      <c r="EQ45" s="173"/>
      <c r="ER45" s="193"/>
      <c r="ES45" s="193"/>
      <c r="ET45" s="193"/>
      <c r="EU45" s="193"/>
      <c r="EV45" s="193"/>
      <c r="EW45" s="205"/>
      <c r="EX45" s="205"/>
      <c r="EY45" s="205"/>
      <c r="EZ45" s="205"/>
      <c r="FA45" s="205"/>
      <c r="FB45" s="205"/>
      <c r="FC45" s="205"/>
      <c r="FD45" s="229"/>
      <c r="FE45" s="241"/>
      <c r="FF45" s="241"/>
      <c r="FG45" s="241"/>
      <c r="FH45" s="241"/>
      <c r="FI45" s="241"/>
      <c r="FJ45" s="241"/>
      <c r="FK45" s="24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310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  <c r="GJ45" s="119"/>
      <c r="GK45" s="119"/>
      <c r="GL45" s="119"/>
    </row>
    <row r="46" spans="1:194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Q46" s="172"/>
      <c r="ES46" s="192"/>
      <c r="ET46" s="192"/>
      <c r="EU46" s="192"/>
      <c r="EV46" s="192"/>
      <c r="EW46" s="206"/>
      <c r="EX46" s="206"/>
      <c r="EY46" s="206"/>
      <c r="EZ46" s="206"/>
      <c r="FA46" s="206"/>
      <c r="FB46" s="206"/>
      <c r="FC46" s="206"/>
      <c r="FP46" s="274"/>
      <c r="FQ46" s="274"/>
      <c r="FR46" s="274"/>
      <c r="FS46" s="274"/>
      <c r="FT46" s="274"/>
      <c r="FU46" s="274"/>
      <c r="FV46" s="274"/>
      <c r="FW46" s="274"/>
      <c r="FX46" s="274"/>
      <c r="FY46" s="112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</row>
    <row r="47" spans="1:194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1">
        <f>'PADD4 mthly rpt'!DZ$35</f>
        <v>1545</v>
      </c>
      <c r="EA47" s="141">
        <f>'PADD4 mthly rpt'!EA$35</f>
        <v>1610</v>
      </c>
      <c r="EB47" s="141">
        <f>'PADD4 mthly rpt'!EB$35</f>
        <v>1668</v>
      </c>
      <c r="EC47" s="141">
        <f>'PADD4 mthly rpt'!EC$35</f>
        <v>1718</v>
      </c>
      <c r="ED47" s="141">
        <f>'PADD4 mthly rpt'!ED$35</f>
        <v>1520</v>
      </c>
      <c r="EE47" s="141">
        <f>'PADD4 mthly rpt'!EE$35</f>
        <v>1354</v>
      </c>
      <c r="EF47" s="141">
        <f>'PADD4 mthly rpt'!EF$35</f>
        <v>1329</v>
      </c>
      <c r="EG47" s="141">
        <f>'PADD4 mthly rpt'!EG$35</f>
        <v>1239</v>
      </c>
      <c r="EH47" s="141">
        <f>'PADD4 mthly rpt'!EH$35</f>
        <v>1216</v>
      </c>
      <c r="EI47" s="141">
        <f>'PADD4 mthly rpt'!EI$35</f>
        <v>1265</v>
      </c>
      <c r="EJ47" s="141">
        <f>'PADD4 mthly rpt'!EJ$35</f>
        <v>1303</v>
      </c>
      <c r="EK47" s="141">
        <f>'PADD4 mthly rpt'!EK$35</f>
        <v>1415</v>
      </c>
      <c r="EL47" s="141">
        <f>'PADD4 mthly rpt'!EL$35</f>
        <v>1465</v>
      </c>
      <c r="EM47" s="141">
        <f>'PADD4 mthly rpt'!EM$35</f>
        <v>1498</v>
      </c>
      <c r="EN47" s="141">
        <f>'PADD4 mthly rpt'!EN$35</f>
        <v>1547</v>
      </c>
      <c r="EO47" s="141">
        <f>'PADD4 mthly rpt'!EO$35</f>
        <v>1505</v>
      </c>
      <c r="EP47" s="141">
        <f>'PADD4 mthly rpt'!EP$35</f>
        <v>1353</v>
      </c>
      <c r="EQ47" s="141">
        <f>'PADD4 mthly rpt'!EQ$35</f>
        <v>1051</v>
      </c>
      <c r="ER47" s="141">
        <f>'PADD4 mthly rpt'!ER$35</f>
        <v>927</v>
      </c>
      <c r="ES47" s="141">
        <f>'PADD4 mthly rpt'!ES$35</f>
        <v>863</v>
      </c>
      <c r="ET47" s="141">
        <f>'PADD4 mthly rpt'!ET$35</f>
        <v>940</v>
      </c>
      <c r="EU47" s="141">
        <f>'PADD4 mthly rpt'!EU$35</f>
        <v>1061</v>
      </c>
      <c r="EV47" s="141">
        <f>'PADD4 mthly rpt'!EV$35</f>
        <v>1207</v>
      </c>
      <c r="EW47" s="141">
        <f>'PADD4 mthly rpt'!EW$35</f>
        <v>1315</v>
      </c>
      <c r="EX47" s="141">
        <f>'PADD4 mthly rpt'!EX$35</f>
        <v>1418</v>
      </c>
      <c r="EY47" s="141">
        <f>'PADD4 mthly rpt'!EY$35</f>
        <v>1515</v>
      </c>
      <c r="EZ47" s="141">
        <f>'PADD4 mthly rpt'!EZ$35</f>
        <v>1537</v>
      </c>
      <c r="FA47" s="141">
        <f>'PADD4 mthly rpt'!FA$35</f>
        <v>1580</v>
      </c>
      <c r="FB47" s="141">
        <f>'PADD4 mthly rpt'!FB$35</f>
        <v>1483</v>
      </c>
      <c r="FC47" s="141">
        <f>'PADD4 mthly rpt'!FC$35</f>
        <v>1169</v>
      </c>
      <c r="FD47" s="141">
        <f>'PADD4 mthly rpt'!FD$35</f>
        <v>1049</v>
      </c>
      <c r="FE47" s="141">
        <f>'PADD4 mthly rpt'!FE$35</f>
        <v>968</v>
      </c>
      <c r="FF47" s="141">
        <f>'PADD4 mthly rpt'!FF$35</f>
        <v>979</v>
      </c>
      <c r="FG47" s="141">
        <f>'PADD4 mthly rpt'!FG$35</f>
        <v>1144</v>
      </c>
      <c r="FH47" s="141">
        <f>'PADD4 mthly rpt'!FH$35</f>
        <v>1320</v>
      </c>
      <c r="FI47" s="141">
        <f>'PADD4 mthly rpt'!FI$35</f>
        <v>1360</v>
      </c>
      <c r="FJ47" s="141">
        <f>'PADD4 mthly rpt'!FJ$35</f>
        <v>1433</v>
      </c>
      <c r="FK47" s="141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30">
        <f>'PADD4 mthly rpt'!FV$35</f>
        <v>1659</v>
      </c>
      <c r="FW47" s="30">
        <f>'PADD4 mthly rpt'!FW$35</f>
        <v>1781</v>
      </c>
      <c r="FX47" s="30">
        <f>'PADD4 mthly rpt'!FX$35</f>
        <v>1774</v>
      </c>
      <c r="FY47" s="254">
        <f>'PADD4 mthly rpt'!FY$35</f>
        <v>1638.3904803213261</v>
      </c>
      <c r="FZ47" s="116">
        <f>'PADD4 mthly rpt'!FZ$35</f>
        <v>1576.302521265116</v>
      </c>
      <c r="GA47" s="116">
        <f>'PADD4 mthly rpt'!GA$35</f>
        <v>1175.557870078685</v>
      </c>
      <c r="GB47" s="116">
        <f>'PADD4 mthly rpt'!GB$35</f>
        <v>1002.9863325237036</v>
      </c>
      <c r="GC47" s="116">
        <f>'PADD4 mthly rpt'!GC$35</f>
        <v>780.76960349982573</v>
      </c>
      <c r="GD47" s="116">
        <f>'PADD4 mthly rpt'!GD$35</f>
        <v>855.57034315011549</v>
      </c>
      <c r="GE47" s="116">
        <f>'PADD4 mthly rpt'!GE$35</f>
        <v>1148.9700089757255</v>
      </c>
      <c r="GF47" s="116">
        <f>'PADD4 mthly rpt'!GF$35</f>
        <v>1321.049516743856</v>
      </c>
      <c r="GG47" s="116">
        <f>'PADD4 mthly rpt'!GG$35</f>
        <v>1511.4766591780585</v>
      </c>
      <c r="GH47" s="116">
        <f>'PADD4 mthly rpt'!GH$35</f>
        <v>1678.3314993605193</v>
      </c>
      <c r="GI47" s="116">
        <f>'PADD4 mthly rpt'!GI$35</f>
        <v>1818.1749598736496</v>
      </c>
      <c r="GJ47" s="116">
        <f>'PADD4 mthly rpt'!GJ$35</f>
        <v>1956.1213425237418</v>
      </c>
      <c r="GK47" s="116">
        <f>'PADD4 mthly rpt'!GK$35</f>
        <v>2092.7089487861622</v>
      </c>
      <c r="GL47" s="116">
        <f>'PADD4 mthly rpt'!GL$35</f>
        <v>2014.290474016806</v>
      </c>
    </row>
    <row r="48" spans="1:194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1">
        <f>'PADD4 mthly rpt'!DZ$36</f>
        <v>479</v>
      </c>
      <c r="EA48" s="141">
        <f>'PADD4 mthly rpt'!EA$36</f>
        <v>340</v>
      </c>
      <c r="EB48" s="141">
        <f>'PADD4 mthly rpt'!EB$36</f>
        <v>327</v>
      </c>
      <c r="EC48" s="141">
        <f>'PADD4 mthly rpt'!EC$36</f>
        <v>342</v>
      </c>
      <c r="ED48" s="141">
        <f>'PADD4 mthly rpt'!ED$36</f>
        <v>156</v>
      </c>
      <c r="EE48" s="141">
        <f>'PADD4 mthly rpt'!EE$36</f>
        <v>120</v>
      </c>
      <c r="EF48" s="141">
        <f>'PADD4 mthly rpt'!EF$36</f>
        <v>155</v>
      </c>
      <c r="EG48" s="141">
        <f>'PADD4 mthly rpt'!EG$36</f>
        <v>72</v>
      </c>
      <c r="EH48" s="141">
        <f>'PADD4 mthly rpt'!EH$36</f>
        <v>-64</v>
      </c>
      <c r="EI48" s="141">
        <f>'PADD4 mthly rpt'!EI$36</f>
        <v>-63</v>
      </c>
      <c r="EJ48" s="141">
        <f>'PADD4 mthly rpt'!EJ$36</f>
        <v>-32</v>
      </c>
      <c r="EK48" s="141">
        <f>'PADD4 mthly rpt'!EK$36</f>
        <v>10</v>
      </c>
      <c r="EL48" s="141">
        <f>'PADD4 mthly rpt'!EL$36</f>
        <v>-80</v>
      </c>
      <c r="EM48" s="141">
        <f>'PADD4 mthly rpt'!EM$36</f>
        <v>-112</v>
      </c>
      <c r="EN48" s="141">
        <f>'PADD4 mthly rpt'!EN$36</f>
        <v>-121</v>
      </c>
      <c r="EO48" s="141">
        <f>'PADD4 mthly rpt'!EO$36</f>
        <v>-213</v>
      </c>
      <c r="EP48" s="141">
        <f>'PADD4 mthly rpt'!EP$36</f>
        <v>-167</v>
      </c>
      <c r="EQ48" s="141">
        <f>'PADD4 mthly rpt'!EQ$36</f>
        <v>-303</v>
      </c>
      <c r="ER48" s="141">
        <f>'PADD4 mthly rpt'!ER$36</f>
        <v>-402</v>
      </c>
      <c r="ES48" s="141">
        <f>'PADD4 mthly rpt'!ES$36</f>
        <v>-376</v>
      </c>
      <c r="ET48" s="141">
        <f>'PADD4 mthly rpt'!ET$36</f>
        <v>-276</v>
      </c>
      <c r="EU48" s="141">
        <f>'PADD4 mthly rpt'!EU$36</f>
        <v>-204</v>
      </c>
      <c r="EV48" s="141">
        <f>'PADD4 mthly rpt'!EV$36</f>
        <v>-96</v>
      </c>
      <c r="EW48" s="141">
        <f>'PADD4 mthly rpt'!EW$36</f>
        <v>-100</v>
      </c>
      <c r="EX48" s="141">
        <f>'PADD4 mthly rpt'!EX$36</f>
        <v>-47</v>
      </c>
      <c r="EY48" s="141">
        <f>'PADD4 mthly rpt'!EY$36</f>
        <v>17</v>
      </c>
      <c r="EZ48" s="141">
        <f>'PADD4 mthly rpt'!EZ$36</f>
        <v>-10</v>
      </c>
      <c r="FA48" s="141">
        <f>'PADD4 mthly rpt'!FA$36</f>
        <v>75</v>
      </c>
      <c r="FB48" s="141">
        <f>'PADD4 mthly rpt'!FB$36</f>
        <v>130</v>
      </c>
      <c r="FC48" s="141">
        <f>'PADD4 mthly rpt'!FC$36</f>
        <v>118</v>
      </c>
      <c r="FD48" s="141">
        <f>'PADD4 mthly rpt'!FD$36</f>
        <v>122</v>
      </c>
      <c r="FE48" s="141">
        <f>'PADD4 mthly rpt'!FE$36</f>
        <v>105</v>
      </c>
      <c r="FF48" s="141">
        <f>'PADD4 mthly rpt'!FF$36</f>
        <v>39</v>
      </c>
      <c r="FG48" s="141">
        <f>'PADD4 mthly rpt'!FG$36</f>
        <v>83</v>
      </c>
      <c r="FH48" s="141">
        <f>'PADD4 mthly rpt'!FH$36</f>
        <v>113</v>
      </c>
      <c r="FI48" s="141">
        <f>'PADD4 mthly rpt'!FI$36</f>
        <v>45</v>
      </c>
      <c r="FJ48" s="141">
        <f>'PADD4 mthly rpt'!FJ$36</f>
        <v>15</v>
      </c>
      <c r="FK48" s="141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30">
        <f>'PADD4 mthly rpt'!FV$36</f>
        <v>226</v>
      </c>
      <c r="FW48" s="30">
        <f>'PADD4 mthly rpt'!FW$36</f>
        <v>212</v>
      </c>
      <c r="FX48" s="30">
        <f>'PADD4 mthly rpt'!FX$36</f>
        <v>218</v>
      </c>
      <c r="FY48" s="254">
        <f>'PADD4 mthly rpt'!FY$36</f>
        <v>176.39048032132609</v>
      </c>
      <c r="FZ48" s="116">
        <f>'PADD4 mthly rpt'!FZ$36</f>
        <v>180.30252126511596</v>
      </c>
      <c r="GA48" s="116">
        <f>'PADD4 mthly rpt'!GA$36</f>
        <v>-49.442129921314972</v>
      </c>
      <c r="GB48" s="116">
        <f>'PADD4 mthly rpt'!GB$36</f>
        <v>-67.013667476296405</v>
      </c>
      <c r="GC48" s="116">
        <f>'PADD4 mthly rpt'!GC$36</f>
        <v>-308.23039650017427</v>
      </c>
      <c r="GD48" s="116">
        <f>'PADD4 mthly rpt'!GD$36</f>
        <v>-224.42965684988451</v>
      </c>
      <c r="GE48" s="116">
        <f>'PADD4 mthly rpt'!GE$36</f>
        <v>-123.02999102427452</v>
      </c>
      <c r="GF48" s="116">
        <f>'PADD4 mthly rpt'!GF$36</f>
        <v>-11.950483256144025</v>
      </c>
      <c r="GG48" s="116">
        <f>'PADD4 mthly rpt'!GG$36</f>
        <v>40.476659178058526</v>
      </c>
      <c r="GH48" s="116">
        <f>'PADD4 mthly rpt'!GH$36</f>
        <v>19.331499360519274</v>
      </c>
      <c r="GI48" s="116">
        <f>'PADD4 mthly rpt'!GI$36</f>
        <v>37.174959873649641</v>
      </c>
      <c r="GJ48" s="116">
        <f>'PADD4 mthly rpt'!GJ$36</f>
        <v>182.12134252374176</v>
      </c>
      <c r="GK48" s="116">
        <f>'PADD4 mthly rpt'!GK$36</f>
        <v>454.31846846483609</v>
      </c>
      <c r="GL48" s="116">
        <f>'PADD4 mthly rpt'!GL$36</f>
        <v>437.98795275169005</v>
      </c>
    </row>
    <row r="49" spans="1:194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1">
        <f>'PADD4 mthly rpt'!DZ$37</f>
        <v>1024.8</v>
      </c>
      <c r="EA49" s="141">
        <f>'PADD4 mthly rpt'!EA$37</f>
        <v>1044.2</v>
      </c>
      <c r="EB49" s="141">
        <f>'PADD4 mthly rpt'!EB$37</f>
        <v>1059.8</v>
      </c>
      <c r="EC49" s="141">
        <f>'PADD4 mthly rpt'!EC$37</f>
        <v>1111.4000000000001</v>
      </c>
      <c r="ED49" s="141">
        <f>'PADD4 mthly rpt'!ED$37</f>
        <v>911.6</v>
      </c>
      <c r="EE49" s="141">
        <f>'PADD4 mthly rpt'!EE$37</f>
        <v>782</v>
      </c>
      <c r="EF49" s="141">
        <f>'PADD4 mthly rpt'!EF$37</f>
        <v>760.4</v>
      </c>
      <c r="EG49" s="141">
        <f>'PADD4 mthly rpt'!EG$37</f>
        <v>643</v>
      </c>
      <c r="EH49" s="141">
        <f>'PADD4 mthly rpt'!EH$37</f>
        <v>558.6</v>
      </c>
      <c r="EI49" s="141">
        <f>'PADD4 mthly rpt'!EI$37</f>
        <v>593</v>
      </c>
      <c r="EJ49" s="141">
        <f>'PADD4 mthly rpt'!EJ$37</f>
        <v>641.4</v>
      </c>
      <c r="EK49" s="141">
        <f>'PADD4 mthly rpt'!EK$37</f>
        <v>711.4</v>
      </c>
      <c r="EL49" s="141">
        <f>'PADD4 mthly rpt'!EL$37</f>
        <v>703.4</v>
      </c>
      <c r="EM49" s="141">
        <f>'PADD4 mthly rpt'!EM$37</f>
        <v>675.6</v>
      </c>
      <c r="EN49" s="141">
        <f>'PADD4 mthly rpt'!EN$37</f>
        <v>683.6</v>
      </c>
      <c r="EO49" s="141">
        <f>'PADD4 mthly rpt'!EO$37</f>
        <v>628</v>
      </c>
      <c r="EP49" s="141">
        <f>'PADD4 mthly rpt'!EP$37</f>
        <v>514.20000000000005</v>
      </c>
      <c r="EQ49" s="141">
        <f>'PADD4 mthly rpt'!EQ$37</f>
        <v>282.60000000000002</v>
      </c>
      <c r="ER49" s="141">
        <f>'PADD4 mthly rpt'!ER$37</f>
        <v>162</v>
      </c>
      <c r="ES49" s="141">
        <f>'PADD4 mthly rpt'!ES$37</f>
        <v>87.600000000000023</v>
      </c>
      <c r="ET49" s="141">
        <f>'PADD4 mthly rpt'!ET$37</f>
        <v>107.60000000000002</v>
      </c>
      <c r="EU49" s="141">
        <f>'PADD4 mthly rpt'!EU$37</f>
        <v>205.20000000000005</v>
      </c>
      <c r="EV49" s="141">
        <f>'PADD4 mthly rpt'!EV$37</f>
        <v>349.79999999999995</v>
      </c>
      <c r="EW49" s="141">
        <f>'PADD4 mthly rpt'!EW$37</f>
        <v>394.6</v>
      </c>
      <c r="EX49" s="141">
        <f>'PADD4 mthly rpt'!EX$37</f>
        <v>425</v>
      </c>
      <c r="EY49" s="141">
        <f>'PADD4 mthly rpt'!EY$37</f>
        <v>458</v>
      </c>
      <c r="EZ49" s="141">
        <f>'PADD4 mthly rpt'!EZ$37</f>
        <v>438</v>
      </c>
      <c r="FA49" s="141">
        <f>'PADD4 mthly rpt'!FA$37</f>
        <v>469.59999999999991</v>
      </c>
      <c r="FB49" s="141">
        <f>'PADD4 mthly rpt'!FB$37</f>
        <v>444.79999999999995</v>
      </c>
      <c r="FC49" s="141">
        <f>'PADD4 mthly rpt'!FC$37</f>
        <v>256.60000000000002</v>
      </c>
      <c r="FD49" s="141">
        <f>'PADD4 mthly rpt'!FD$37</f>
        <v>165.79999999999995</v>
      </c>
      <c r="FE49" s="141">
        <f>'PADD4 mthly rpt'!FE$37</f>
        <v>90.200000000000045</v>
      </c>
      <c r="FF49" s="141">
        <f>'PADD4 mthly rpt'!FF$37</f>
        <v>27</v>
      </c>
      <c r="FG49" s="141">
        <f>'PADD4 mthly rpt'!FG$37</f>
        <v>141.20000000000005</v>
      </c>
      <c r="FH49" s="141">
        <f>'PADD4 mthly rpt'!FH$37</f>
        <v>289</v>
      </c>
      <c r="FI49" s="141">
        <f>'PADD4 mthly rpt'!FI$37</f>
        <v>247</v>
      </c>
      <c r="FJ49" s="141">
        <f>'PADD4 mthly rpt'!FJ$37</f>
        <v>224.40000000000009</v>
      </c>
      <c r="FK49" s="141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30">
        <f>'PADD4 mthly rpt'!FV$37</f>
        <v>273.59999999999991</v>
      </c>
      <c r="FW49" s="30">
        <f>'PADD4 mthly rpt'!FW$37</f>
        <v>288.59999999999991</v>
      </c>
      <c r="FX49" s="30">
        <f>'PADD4 mthly rpt'!FX$37</f>
        <v>244.20000000000005</v>
      </c>
      <c r="FY49" s="254">
        <f>'PADD4 mthly rpt'!FY$37</f>
        <v>110.19048032132605</v>
      </c>
      <c r="FZ49" s="116">
        <f>'PADD4 mthly rpt'!FZ$37</f>
        <v>153.10252126511591</v>
      </c>
      <c r="GA49" s="116">
        <f>'PADD4 mthly rpt'!GA$37</f>
        <v>-31.042129921314881</v>
      </c>
      <c r="GB49" s="116">
        <f>'PADD4 mthly rpt'!GB$37</f>
        <v>-106.81366747629636</v>
      </c>
      <c r="GC49" s="116">
        <f>'PADD4 mthly rpt'!GC$37</f>
        <v>-284.43039650017431</v>
      </c>
      <c r="GD49" s="116">
        <f>'PADD4 mthly rpt'!GD$37</f>
        <v>-243.42965684988451</v>
      </c>
      <c r="GE49" s="116">
        <f>'PADD4 mthly rpt'!GE$37</f>
        <v>-65.029991024274523</v>
      </c>
      <c r="GF49" s="116">
        <f>'PADD4 mthly rpt'!GF$37</f>
        <v>21.449516743856066</v>
      </c>
      <c r="GG49" s="116">
        <f>'PADD4 mthly rpt'!GG$37</f>
        <v>118.27665917805848</v>
      </c>
      <c r="GH49" s="116">
        <f>'PADD4 mthly rpt'!GH$37</f>
        <v>174.33149936051927</v>
      </c>
      <c r="GI49" s="116">
        <f>'PADD4 mthly rpt'!GI$37</f>
        <v>223.57495987364973</v>
      </c>
      <c r="GJ49" s="116">
        <f>'PADD4 mthly rpt'!GJ$37</f>
        <v>339.72134252374167</v>
      </c>
      <c r="GK49" s="116">
        <f>'PADD4 mthly rpt'!GK$37</f>
        <v>512.03085272189696</v>
      </c>
      <c r="GL49" s="116">
        <f>'PADD4 mthly rpt'!GL$37</f>
        <v>548.62996976378281</v>
      </c>
    </row>
    <row r="50" spans="1:194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1">
        <f>'PADD4 mthly rpt'!DZ$38</f>
        <v>1237</v>
      </c>
      <c r="EA50" s="141">
        <f>'PADD4 mthly rpt'!EA$38</f>
        <v>1302</v>
      </c>
      <c r="EB50" s="141">
        <f>'PADD4 mthly rpt'!EB$38</f>
        <v>1360</v>
      </c>
      <c r="EC50" s="141">
        <f>'PADD4 mthly rpt'!EC$38</f>
        <v>1410</v>
      </c>
      <c r="ED50" s="141">
        <f>'PADD4 mthly rpt'!ED$38</f>
        <v>1212</v>
      </c>
      <c r="EE50" s="141">
        <f>'PADD4 mthly rpt'!EE$38</f>
        <v>1046</v>
      </c>
      <c r="EF50" s="141">
        <f>'PADD4 mthly rpt'!EF$38</f>
        <v>1021</v>
      </c>
      <c r="EG50" s="141">
        <f>'PADD4 mthly rpt'!EG$38</f>
        <v>931</v>
      </c>
      <c r="EH50" s="141">
        <f>'PADD4 mthly rpt'!EH$38</f>
        <v>908</v>
      </c>
      <c r="EI50" s="141">
        <f>'PADD4 mthly rpt'!EI$38</f>
        <v>957</v>
      </c>
      <c r="EJ50" s="141">
        <f>'PADD4 mthly rpt'!EJ$38</f>
        <v>995</v>
      </c>
      <c r="EK50" s="141">
        <f>'PADD4 mthly rpt'!EK$38</f>
        <v>1107</v>
      </c>
      <c r="EL50" s="141">
        <f>'PADD4 mthly rpt'!EL$38</f>
        <v>1157</v>
      </c>
      <c r="EM50" s="141">
        <f>'PADD4 mthly rpt'!EM$38</f>
        <v>1190</v>
      </c>
      <c r="EN50" s="141">
        <f>'PADD4 mthly rpt'!EN$38</f>
        <v>1239</v>
      </c>
      <c r="EO50" s="141">
        <f>'PADD4 mthly rpt'!EO$38</f>
        <v>1197</v>
      </c>
      <c r="EP50" s="141">
        <f>'PADD4 mthly rpt'!EP$38</f>
        <v>1045</v>
      </c>
      <c r="EQ50" s="141">
        <f>'PADD4 mthly rpt'!EQ$38</f>
        <v>743</v>
      </c>
      <c r="ER50" s="141">
        <f>'PADD4 mthly rpt'!ER$38</f>
        <v>619</v>
      </c>
      <c r="ES50" s="141">
        <f>'PADD4 mthly rpt'!ES$38</f>
        <v>555</v>
      </c>
      <c r="ET50" s="141">
        <f>'PADD4 mthly rpt'!ET$38</f>
        <v>632</v>
      </c>
      <c r="EU50" s="141">
        <f>'PADD4 mthly rpt'!EU$38</f>
        <v>753</v>
      </c>
      <c r="EV50" s="141">
        <f>'PADD4 mthly rpt'!EV$38</f>
        <v>899</v>
      </c>
      <c r="EW50" s="141">
        <f>'PADD4 mthly rpt'!EW$38</f>
        <v>1007</v>
      </c>
      <c r="EX50" s="141">
        <f>'PADD4 mthly rpt'!EX$38</f>
        <v>1110</v>
      </c>
      <c r="EY50" s="141">
        <f>'PADD4 mthly rpt'!EY$38</f>
        <v>1207</v>
      </c>
      <c r="EZ50" s="141">
        <f>'PADD4 mthly rpt'!EZ$38</f>
        <v>1229</v>
      </c>
      <c r="FA50" s="141">
        <f>'PADD4 mthly rpt'!FA$38</f>
        <v>1272</v>
      </c>
      <c r="FB50" s="141">
        <f>'PADD4 mthly rpt'!FB$38</f>
        <v>1175</v>
      </c>
      <c r="FC50" s="141">
        <f>'PADD4 mthly rpt'!FC$38</f>
        <v>861</v>
      </c>
      <c r="FD50" s="141">
        <f>'PADD4 mthly rpt'!FD$38</f>
        <v>741</v>
      </c>
      <c r="FE50" s="141">
        <f>'PADD4 mthly rpt'!FE$38</f>
        <v>660</v>
      </c>
      <c r="FF50" s="141">
        <f>'PADD4 mthly rpt'!FF$38</f>
        <v>671</v>
      </c>
      <c r="FG50" s="141">
        <f>'PADD4 mthly rpt'!FG$38</f>
        <v>836</v>
      </c>
      <c r="FH50" s="141">
        <f>'PADD4 mthly rpt'!FH$38</f>
        <v>1012</v>
      </c>
      <c r="FI50" s="141">
        <f>'PADD4 mthly rpt'!FI$38</f>
        <v>1052</v>
      </c>
      <c r="FJ50" s="141">
        <f>'PADD4 mthly rpt'!FJ$38</f>
        <v>1125</v>
      </c>
      <c r="FK50" s="141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30">
        <f>'PADD4 mthly rpt'!FV$38</f>
        <v>1351</v>
      </c>
      <c r="FW50" s="30">
        <f>'PADD4 mthly rpt'!FW$38</f>
        <v>1473</v>
      </c>
      <c r="FX50" s="30">
        <f>'PADD4 mthly rpt'!FX$38</f>
        <v>1466</v>
      </c>
      <c r="FY50" s="254">
        <f>'PADD4 mthly rpt'!FY$38</f>
        <v>1330.3904803213261</v>
      </c>
      <c r="FZ50" s="116">
        <f>'PADD4 mthly rpt'!FZ$38</f>
        <v>1268.302521265116</v>
      </c>
      <c r="GA50" s="116">
        <f>'PADD4 mthly rpt'!GA$38</f>
        <v>867.55787007868503</v>
      </c>
      <c r="GB50" s="116">
        <f>'PADD4 mthly rpt'!GB$38</f>
        <v>694.9863325237036</v>
      </c>
      <c r="GC50" s="116">
        <f>'PADD4 mthly rpt'!GC$38</f>
        <v>472.76960349982573</v>
      </c>
      <c r="GD50" s="116">
        <f>'PADD4 mthly rpt'!GD$38</f>
        <v>547.57034315011549</v>
      </c>
      <c r="GE50" s="116">
        <f>'PADD4 mthly rpt'!GE$38</f>
        <v>840.97000897572548</v>
      </c>
      <c r="GF50" s="116">
        <f>'PADD4 mthly rpt'!GF$38</f>
        <v>1013.049516743856</v>
      </c>
      <c r="GG50" s="116">
        <f>'PADD4 mthly rpt'!GG$38</f>
        <v>1203.4766591780585</v>
      </c>
      <c r="GH50" s="116">
        <f>'PADD4 mthly rpt'!GH$38</f>
        <v>1370.3314993605193</v>
      </c>
      <c r="GI50" s="116">
        <f>'PADD4 mthly rpt'!GI$38</f>
        <v>1510.1749598736496</v>
      </c>
      <c r="GJ50" s="116">
        <f>'PADD4 mthly rpt'!GJ$38</f>
        <v>1648.1213425237418</v>
      </c>
      <c r="GK50" s="116">
        <f>'PADD4 mthly rpt'!GK$38</f>
        <v>1784.7089487861622</v>
      </c>
      <c r="GL50" s="116">
        <f>'PADD4 mthly rpt'!GL$38</f>
        <v>1706.290474016806</v>
      </c>
    </row>
    <row r="51" spans="1:194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1">
        <f>'PADD4 mthly rpt'!DZ$39</f>
        <v>0</v>
      </c>
      <c r="EA51" s="141">
        <f>'PADD4 mthly rpt'!EA$39</f>
        <v>0</v>
      </c>
      <c r="EB51" s="141">
        <f>'PADD4 mthly rpt'!EB$39</f>
        <v>0</v>
      </c>
      <c r="EC51" s="141">
        <f>'PADD4 mthly rpt'!EC$39</f>
        <v>0</v>
      </c>
      <c r="ED51" s="141">
        <f>'PADD4 mthly rpt'!ED$39</f>
        <v>0</v>
      </c>
      <c r="EE51" s="141">
        <f>'PADD4 mthly rpt'!EE$39</f>
        <v>0</v>
      </c>
      <c r="EF51" s="141">
        <f>'PADD4 mthly rpt'!EF$39</f>
        <v>0</v>
      </c>
      <c r="EG51" s="141">
        <f>'PADD4 mthly rpt'!EG$39</f>
        <v>0</v>
      </c>
      <c r="EH51" s="141">
        <f>'PADD4 mthly rpt'!EH$39</f>
        <v>0</v>
      </c>
      <c r="EI51" s="141">
        <f>'PADD4 mthly rpt'!EI$39</f>
        <v>0</v>
      </c>
      <c r="EJ51" s="141">
        <f>'PADD4 mthly rpt'!EJ$39</f>
        <v>0</v>
      </c>
      <c r="EK51" s="141">
        <f>'PADD4 mthly rpt'!EK$39</f>
        <v>0</v>
      </c>
      <c r="EL51" s="141">
        <f>'PADD4 mthly rpt'!EL$39</f>
        <v>0</v>
      </c>
      <c r="EM51" s="141">
        <f>'PADD4 mthly rpt'!EM$39</f>
        <v>0</v>
      </c>
      <c r="EN51" s="141">
        <f>'PADD4 mthly rpt'!EN$39</f>
        <v>0</v>
      </c>
      <c r="EO51" s="141">
        <f>'PADD4 mthly rpt'!EO$39</f>
        <v>0</v>
      </c>
      <c r="EP51" s="141">
        <f>'PADD4 mthly rpt'!EP$39</f>
        <v>0</v>
      </c>
      <c r="EQ51" s="141">
        <f>'PADD4 mthly rpt'!EQ$39</f>
        <v>0</v>
      </c>
      <c r="ER51" s="141">
        <f>'PADD4 mthly rpt'!ER$39</f>
        <v>0</v>
      </c>
      <c r="ES51" s="141">
        <f>'PADD4 mthly rpt'!ES$39</f>
        <v>0</v>
      </c>
      <c r="ET51" s="141">
        <f>'PADD4 mthly rpt'!ET$39</f>
        <v>0</v>
      </c>
      <c r="EU51" s="141">
        <f>'PADD4 mthly rpt'!EU$39</f>
        <v>0</v>
      </c>
      <c r="EV51" s="141">
        <f>'PADD4 mthly rpt'!EV$39</f>
        <v>0</v>
      </c>
      <c r="EW51" s="141">
        <f>'PADD4 mthly rpt'!EW$39</f>
        <v>0</v>
      </c>
      <c r="EX51" s="141">
        <f>'PADD4 mthly rpt'!EX$39</f>
        <v>0</v>
      </c>
      <c r="EY51" s="141">
        <f>'PADD4 mthly rpt'!EY$39</f>
        <v>0</v>
      </c>
      <c r="EZ51" s="141">
        <f>'PADD4 mthly rpt'!EZ$39</f>
        <v>0</v>
      </c>
      <c r="FA51" s="141">
        <f>'PADD4 mthly rpt'!FA$39</f>
        <v>0</v>
      </c>
      <c r="FB51" s="141">
        <f>'PADD4 mthly rpt'!FB$39</f>
        <v>0</v>
      </c>
      <c r="FC51" s="141">
        <f>'PADD4 mthly rpt'!FC$39</f>
        <v>0</v>
      </c>
      <c r="FD51" s="141">
        <f>'PADD4 mthly rpt'!FD$39</f>
        <v>0</v>
      </c>
      <c r="FE51" s="141">
        <f>'PADD4 mthly rpt'!FE$39</f>
        <v>0</v>
      </c>
      <c r="FF51" s="141">
        <f>'PADD4 mthly rpt'!FF$39</f>
        <v>0</v>
      </c>
      <c r="FG51" s="141">
        <f>'PADD4 mthly rpt'!FG$39</f>
        <v>0</v>
      </c>
      <c r="FH51" s="141">
        <f>'PADD4 mthly rpt'!FH$39</f>
        <v>0</v>
      </c>
      <c r="FI51" s="141">
        <f>'PADD4 mthly rpt'!FI$39</f>
        <v>0</v>
      </c>
      <c r="FJ51" s="141">
        <f>'PADD4 mthly rpt'!FJ$39</f>
        <v>0</v>
      </c>
      <c r="FK51" s="141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30">
        <f>'PADD4 mthly rpt'!FV$39</f>
        <v>0</v>
      </c>
      <c r="FW51" s="30">
        <f>'PADD4 mthly rpt'!FW$39</f>
        <v>0</v>
      </c>
      <c r="FX51" s="30">
        <f>'PADD4 mthly rpt'!FX$39</f>
        <v>-12.28494085758598</v>
      </c>
      <c r="FY51" s="254">
        <f>'PADD4 mthly rpt'!FY$39</f>
        <v>-39.211448463553324</v>
      </c>
      <c r="FZ51" s="116">
        <f>'PADD4 mthly rpt'!FZ$39</f>
        <v>-80.324360374564321</v>
      </c>
      <c r="GA51" s="116">
        <f>'PADD4 mthly rpt'!GA$39</f>
        <v>-134.7620869306279</v>
      </c>
      <c r="GB51" s="116">
        <f>'PADD4 mthly rpt'!GB$39</f>
        <v>-101.13614548843611</v>
      </c>
      <c r="GC51" s="116">
        <f>'PADD4 mthly rpt'!GC$39</f>
        <v>-326.21204605066828</v>
      </c>
      <c r="GD51" s="116">
        <f>'PADD4 mthly rpt'!GD$39</f>
        <v>-509.7802205113552</v>
      </c>
      <c r="GE51" s="116">
        <f>'PADD4 mthly rpt'!GE$39</f>
        <v>-462.56091914167837</v>
      </c>
      <c r="GF51" s="246"/>
      <c r="GG51" s="246"/>
      <c r="GH51" s="246"/>
      <c r="GI51" s="246"/>
      <c r="GJ51" s="246"/>
      <c r="GK51" s="246"/>
      <c r="GL51" s="246"/>
    </row>
    <row r="52" spans="1:194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261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</row>
    <row r="53" spans="1:194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49">
        <f>'PADD4 mthly rpt'!DZ$41</f>
        <v>66.140620078505762</v>
      </c>
      <c r="EA53" s="149">
        <f>'PADD4 mthly rpt'!EA$41</f>
        <v>66.385345359102459</v>
      </c>
      <c r="EB53" s="149">
        <f>'PADD4 mthly rpt'!EB$41</f>
        <v>57.321739745069131</v>
      </c>
      <c r="EC53" s="149">
        <f>'PADD4 mthly rpt'!EC$41</f>
        <v>51.181291815656238</v>
      </c>
      <c r="ED53" s="149">
        <f>'PADD4 mthly rpt'!ED$41</f>
        <v>47.845830152559074</v>
      </c>
      <c r="EE53" s="149">
        <f>'PADD4 mthly rpt'!EE$41</f>
        <v>41.967136994032323</v>
      </c>
      <c r="EF53" s="149">
        <f>'PADD4 mthly rpt'!EF$41</f>
        <v>45.059389293899159</v>
      </c>
      <c r="EG53" s="149">
        <f>'PADD4 mthly rpt'!EG$41</f>
        <v>43.342884367370708</v>
      </c>
      <c r="EH53" s="149">
        <f>'PADD4 mthly rpt'!EH$41</f>
        <v>61.561032480928844</v>
      </c>
      <c r="EI53" s="149">
        <f>'PADD4 mthly rpt'!EI$41</f>
        <v>58.226471663445786</v>
      </c>
      <c r="EJ53" s="149">
        <f>'PADD4 mthly rpt'!EJ$41</f>
        <v>61.475956506177852</v>
      </c>
      <c r="EK53" s="149">
        <f>'PADD4 mthly rpt'!EK$41</f>
        <v>77.373572944410384</v>
      </c>
      <c r="EL53" s="149">
        <f>'PADD4 mthly rpt'!EL$41</f>
        <v>62.704384659739411</v>
      </c>
      <c r="EM53" s="149">
        <f>'PADD4 mthly rpt'!EM$41</f>
        <v>60.587797805864277</v>
      </c>
      <c r="EN53" s="149">
        <f>'PADD4 mthly rpt'!EN$41</f>
        <v>50.218949860374806</v>
      </c>
      <c r="EO53" s="149">
        <f>'PADD4 mthly rpt'!EO$41</f>
        <v>42.771837153383707</v>
      </c>
      <c r="EP53" s="149">
        <f>'PADD4 mthly rpt'!EP$41</f>
        <v>41.599176335285286</v>
      </c>
      <c r="EQ53" s="149">
        <f>'PADD4 mthly rpt'!EQ$41</f>
        <v>33.601475289587057</v>
      </c>
      <c r="ER53" s="149">
        <f>'PADD4 mthly rpt'!ER$41</f>
        <v>32.284962499439594</v>
      </c>
      <c r="ES53" s="149">
        <f>'PADD4 mthly rpt'!ES$41</f>
        <v>31.053363838826943</v>
      </c>
      <c r="ET53" s="149">
        <f>'PADD4 mthly rpt'!ET$41</f>
        <v>49.650429209894249</v>
      </c>
      <c r="EU53" s="149">
        <f>'PADD4 mthly rpt'!EU$41</f>
        <v>51.583075926547892</v>
      </c>
      <c r="EV53" s="149">
        <f>'PADD4 mthly rpt'!EV$41</f>
        <v>60.305833021459684</v>
      </c>
      <c r="EW53" s="149">
        <f>'PADD4 mthly rpt'!EW$41</f>
        <v>61.875832161481895</v>
      </c>
      <c r="EX53" s="149">
        <f>'PADD4 mthly rpt'!EX$41</f>
        <v>63.517547354077713</v>
      </c>
      <c r="EY53" s="149">
        <f>'PADD4 mthly rpt'!EY$41</f>
        <v>63.078092012248703</v>
      </c>
      <c r="EZ53" s="149">
        <f>'PADD4 mthly rpt'!EZ$41</f>
        <v>54.063632275112532</v>
      </c>
      <c r="FA53" s="149">
        <f>'PADD4 mthly rpt'!FA$41</f>
        <v>50.590690948047452</v>
      </c>
      <c r="FB53" s="149">
        <f>'PADD4 mthly rpt'!FB$41</f>
        <v>48.925226973971803</v>
      </c>
      <c r="FC53" s="149">
        <f>'PADD4 mthly rpt'!FC$41</f>
        <v>37.260858330991255</v>
      </c>
      <c r="FD53" s="149">
        <f>'PADD4 mthly rpt'!FD$41</f>
        <v>35.604661233610756</v>
      </c>
      <c r="FE53" s="149">
        <f>'PADD4 mthly rpt'!FE$41</f>
        <v>33.533230161876844</v>
      </c>
      <c r="FF53" s="149">
        <f>'PADD4 mthly rpt'!FF$41</f>
        <v>51.303629369062158</v>
      </c>
      <c r="FG53" s="149">
        <f>'PADD4 mthly rpt'!FG$41</f>
        <v>52.916061736075982</v>
      </c>
      <c r="FH53" s="149">
        <f>'PADD4 mthly rpt'!FH$41</f>
        <v>56.98764687091942</v>
      </c>
      <c r="FI53" s="149">
        <f>'PADD4 mthly rpt'!FI$41</f>
        <v>66.687891755524419</v>
      </c>
      <c r="FJ53" s="149">
        <f>'PADD4 mthly rpt'!FJ$41</f>
        <v>56.235270585319682</v>
      </c>
      <c r="FK53" s="149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31.918950405634494</v>
      </c>
      <c r="FP53" s="42">
        <f>'PADD4 mthly rpt'!FP$41</f>
        <v>29.452157795173772</v>
      </c>
      <c r="FQ53" s="42">
        <f>'PADD4 mthly rpt'!FQ$41</f>
        <v>34.389525005746336</v>
      </c>
      <c r="FR53" s="42">
        <f>'PADD4 mthly rpt'!FR$41</f>
        <v>45.291433198659114</v>
      </c>
      <c r="FS53" s="42">
        <f>'PADD4 mthly rpt'!FS$41</f>
        <v>60.881182499062511</v>
      </c>
      <c r="FT53" s="42">
        <f>'PADD4 mthly rpt'!FT$41</f>
        <v>65.561257703362898</v>
      </c>
      <c r="FU53" s="42">
        <f>'PADD4 mthly rpt'!FU$41</f>
        <v>75.224288612019848</v>
      </c>
      <c r="FV53" s="42">
        <f>'PADD4 mthly rpt'!FV$41</f>
        <v>78.059958703159239</v>
      </c>
      <c r="FW53" s="42">
        <f>'PADD4 mthly rpt'!FW$41</f>
        <v>80.137363462618481</v>
      </c>
      <c r="FX53" s="42">
        <f>'PADD4 mthly rpt'!FX$41</f>
        <v>50.947632279012673</v>
      </c>
      <c r="FY53" s="311">
        <f>'PADD4 mthly rpt'!FY$41</f>
        <v>40.195230552586118</v>
      </c>
      <c r="FZ53" s="118">
        <f>'PADD4 mthly rpt'!FZ$41</f>
        <v>40.748875270774349</v>
      </c>
      <c r="GA53" s="118">
        <f>'PADD4 mthly rpt'!GA$41</f>
        <v>30.036384898463883</v>
      </c>
      <c r="GB53" s="118">
        <f>'PADD4 mthly rpt'!GB$41</f>
        <v>28.030022624306113</v>
      </c>
      <c r="GC53" s="118">
        <f>'PADD4 mthly rpt'!GC$41</f>
        <v>22.775398007112493</v>
      </c>
      <c r="GD53" s="118">
        <f>'PADD4 mthly rpt'!GD$41</f>
        <v>37.466970213275992</v>
      </c>
      <c r="GE53" s="118">
        <f>'PADD4 mthly rpt'!GE$41</f>
        <v>58.059866849928945</v>
      </c>
      <c r="GF53" s="118">
        <f>'PADD4 mthly rpt'!GF$41</f>
        <v>68.692030491287909</v>
      </c>
      <c r="GG53" s="118">
        <f>'PADD4 mthly rpt'!GG$41</f>
        <v>91.782216084257513</v>
      </c>
      <c r="GH53" s="118">
        <f>'PADD4 mthly rpt'!GH$41</f>
        <v>79.377477799877525</v>
      </c>
      <c r="GI53" s="118">
        <f>'PADD4 mthly rpt'!GI$41</f>
        <v>81.863734042987943</v>
      </c>
      <c r="GJ53" s="118">
        <f>'PADD4 mthly rpt'!GJ$41</f>
        <v>71.184776245879661</v>
      </c>
      <c r="GK53" s="118">
        <f>'PADD4 mthly rpt'!GK$41</f>
        <v>65.259853772217113</v>
      </c>
      <c r="GL53" s="118">
        <f>'PADD4 mthly rpt'!GL$41</f>
        <v>66.055530902517475</v>
      </c>
    </row>
    <row r="54" spans="1:194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49">
        <f>'PADD4 mthly rpt'!DZ$42</f>
        <v>18.819825495176332</v>
      </c>
      <c r="EA54" s="149">
        <f>'PADD4 mthly rpt'!EA$42</f>
        <v>12.277702361884025</v>
      </c>
      <c r="EB54" s="149">
        <f>'PADD4 mthly rpt'!EB$42</f>
        <v>9.4527262496723949</v>
      </c>
      <c r="EC54" s="149">
        <f>'PADD4 mthly rpt'!EC$42</f>
        <v>9.0932555309905538</v>
      </c>
      <c r="ED54" s="149">
        <f>'PADD4 mthly rpt'!ED$42</f>
        <v>3.5342861070071265</v>
      </c>
      <c r="EE54" s="149">
        <f>'PADD4 mthly rpt'!EE$42</f>
        <v>3.3720931574300224</v>
      </c>
      <c r="EF54" s="149">
        <f>'PADD4 mthly rpt'!EF$42</f>
        <v>5.2552335143373767</v>
      </c>
      <c r="EG54" s="149">
        <f>'PADD4 mthly rpt'!EG$42</f>
        <v>2.5187148300651288</v>
      </c>
      <c r="EH54" s="149">
        <f>'PADD4 mthly rpt'!EH$42</f>
        <v>-2.1646651573892584</v>
      </c>
      <c r="EI54" s="149">
        <f>'PADD4 mthly rpt'!EI$42</f>
        <v>-0.21005150544911544</v>
      </c>
      <c r="EJ54" s="149">
        <f>'PADD4 mthly rpt'!EJ$42</f>
        <v>0.96451887836151684</v>
      </c>
      <c r="EK54" s="149">
        <f>'PADD4 mthly rpt'!EK$42</f>
        <v>4.5325788237229574</v>
      </c>
      <c r="EL54" s="149">
        <f>'PADD4 mthly rpt'!EL$42</f>
        <v>-3.4362354187663513</v>
      </c>
      <c r="EM54" s="149">
        <f>'PADD4 mthly rpt'!EM$42</f>
        <v>-5.7975475532381822</v>
      </c>
      <c r="EN54" s="149">
        <f>'PADD4 mthly rpt'!EN$42</f>
        <v>-7.1027898846943245</v>
      </c>
      <c r="EO54" s="149">
        <f>'PADD4 mthly rpt'!EO$42</f>
        <v>-8.4094546622725304</v>
      </c>
      <c r="EP54" s="149">
        <f>'PADD4 mthly rpt'!EP$42</f>
        <v>-6.2466538172737884</v>
      </c>
      <c r="EQ54" s="149">
        <f>'PADD4 mthly rpt'!EQ$42</f>
        <v>-8.3656617044452659</v>
      </c>
      <c r="ER54" s="149">
        <f>'PADD4 mthly rpt'!ER$42</f>
        <v>-12.774426794459565</v>
      </c>
      <c r="ES54" s="149">
        <f>'PADD4 mthly rpt'!ES$42</f>
        <v>-12.289520528543765</v>
      </c>
      <c r="ET54" s="149">
        <f>'PADD4 mthly rpt'!ET$42</f>
        <v>-11.910603271034596</v>
      </c>
      <c r="EU54" s="149">
        <f>'PADD4 mthly rpt'!EU$42</f>
        <v>-6.6433957368978938</v>
      </c>
      <c r="EV54" s="149">
        <f>'PADD4 mthly rpt'!EV$42</f>
        <v>-1.1701234847181681</v>
      </c>
      <c r="EW54" s="149">
        <f>'PADD4 mthly rpt'!EW$42</f>
        <v>-15.497740782928489</v>
      </c>
      <c r="EX54" s="149">
        <f>'PADD4 mthly rpt'!EX$42</f>
        <v>0.81316269433830257</v>
      </c>
      <c r="EY54" s="149">
        <f>'PADD4 mthly rpt'!EY$42</f>
        <v>2.4902942063844264</v>
      </c>
      <c r="EZ54" s="149">
        <f>'PADD4 mthly rpt'!EZ$42</f>
        <v>3.8446824147377257</v>
      </c>
      <c r="FA54" s="149">
        <f>'PADD4 mthly rpt'!FA$42</f>
        <v>7.8188537946637453</v>
      </c>
      <c r="FB54" s="149">
        <f>'PADD4 mthly rpt'!FB$42</f>
        <v>7.3260506386865174</v>
      </c>
      <c r="FC54" s="149">
        <f>'PADD4 mthly rpt'!FC$42</f>
        <v>3.6593830414041975</v>
      </c>
      <c r="FD54" s="149">
        <f>'PADD4 mthly rpt'!FD$42</f>
        <v>3.3196987341711619</v>
      </c>
      <c r="FE54" s="149">
        <f>'PADD4 mthly rpt'!FE$42</f>
        <v>2.479866323049901</v>
      </c>
      <c r="FF54" s="149">
        <f>'PADD4 mthly rpt'!FF$42</f>
        <v>1.6532001591679091</v>
      </c>
      <c r="FG54" s="149">
        <f>'PADD4 mthly rpt'!FG$42</f>
        <v>1.3329858095280898</v>
      </c>
      <c r="FH54" s="149">
        <f>'PADD4 mthly rpt'!FH$42</f>
        <v>-3.3181861505402637</v>
      </c>
      <c r="FI54" s="149">
        <f>'PADD4 mthly rpt'!FI$42</f>
        <v>4.8120595940425233</v>
      </c>
      <c r="FJ54" s="149">
        <f>'PADD4 mthly rpt'!FJ$42</f>
        <v>-7.282276768758031</v>
      </c>
      <c r="FK54" s="149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-5.341907925356761</v>
      </c>
      <c r="FP54" s="42">
        <f>'PADD4 mthly rpt'!FP$42</f>
        <v>-6.1525034384369839</v>
      </c>
      <c r="FQ54" s="42">
        <f>'PADD4 mthly rpt'!FQ$42</f>
        <v>0.85629484386949173</v>
      </c>
      <c r="FR54" s="42">
        <f>'PADD4 mthly rpt'!FR$42</f>
        <v>-6.012196170403044</v>
      </c>
      <c r="FS54" s="42">
        <f>'PADD4 mthly rpt'!FS$42</f>
        <v>7.9651207629865297</v>
      </c>
      <c r="FT54" s="42">
        <f>'PADD4 mthly rpt'!FT$42</f>
        <v>8.5736108324434781</v>
      </c>
      <c r="FU54" s="42">
        <f>'PADD4 mthly rpt'!FU$42</f>
        <v>8.5363968564954291</v>
      </c>
      <c r="FV54" s="42">
        <f>'PADD4 mthly rpt'!FV$42</f>
        <v>21.824688117839557</v>
      </c>
      <c r="FW54" s="42">
        <f>'PADD4 mthly rpt'!FW$42</f>
        <v>22.255435687723732</v>
      </c>
      <c r="FX54" s="42">
        <f>'PADD4 mthly rpt'!FX$42</f>
        <v>3.9627899942637725</v>
      </c>
      <c r="FY54" s="311">
        <f>'PADD4 mthly rpt'!FY$42</f>
        <v>1.2103481131062921</v>
      </c>
      <c r="FZ54" s="118">
        <f>'PADD4 mthly rpt'!FZ$42</f>
        <v>7.8486375096854246</v>
      </c>
      <c r="GA54" s="118">
        <f>'PADD4 mthly rpt'!GA$42</f>
        <v>-1.8825655071706109</v>
      </c>
      <c r="GB54" s="118">
        <f>'PADD4 mthly rpt'!GB$42</f>
        <v>-1.4221351708676586</v>
      </c>
      <c r="GC54" s="118">
        <f>'PADD4 mthly rpt'!GC$42</f>
        <v>-11.614126998633843</v>
      </c>
      <c r="GD54" s="118">
        <f>'PADD4 mthly rpt'!GD$42</f>
        <v>-7.8244629853831213</v>
      </c>
      <c r="GE54" s="118">
        <f>'PADD4 mthly rpt'!GE$42</f>
        <v>-2.8213156491335667</v>
      </c>
      <c r="GF54" s="118">
        <f>'PADD4 mthly rpt'!GF$42</f>
        <v>3.1307727879250109</v>
      </c>
      <c r="GG54" s="118">
        <f>'PADD4 mthly rpt'!GG$42</f>
        <v>16.557927472237665</v>
      </c>
      <c r="GH54" s="118">
        <f>'PADD4 mthly rpt'!GH$42</f>
        <v>1.3175190967182857</v>
      </c>
      <c r="GI54" s="118">
        <f>'PADD4 mthly rpt'!GI$42</f>
        <v>1.726370580369462</v>
      </c>
      <c r="GJ54" s="118">
        <f>'PADD4 mthly rpt'!GJ$42</f>
        <v>20.237143966866988</v>
      </c>
      <c r="GK54" s="118">
        <f>'PADD4 mthly rpt'!GK$42</f>
        <v>25.064623219630995</v>
      </c>
      <c r="GL54" s="118">
        <f>'PADD4 mthly rpt'!GL$42</f>
        <v>25.306655631743126</v>
      </c>
    </row>
    <row r="55" spans="1:194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49">
        <f>'PADD4 mthly rpt'!DZ$43</f>
        <v>43.940529978122086</v>
      </c>
      <c r="EA55" s="149">
        <f>'PADD4 mthly rpt'!EA$43</f>
        <v>41.267197868415359</v>
      </c>
      <c r="EB55" s="149">
        <f>'PADD4 mthly rpt'!EB$43</f>
        <v>34.456670703973913</v>
      </c>
      <c r="EC55" s="149">
        <f>'PADD4 mthly rpt'!EC$43</f>
        <v>31.841747543468038</v>
      </c>
      <c r="ED55" s="149">
        <f>'PADD4 mthly rpt'!ED$43</f>
        <v>27.236148926872158</v>
      </c>
      <c r="EE55" s="149">
        <f>'PADD4 mthly rpt'!EE$43</f>
        <v>22.383260466146769</v>
      </c>
      <c r="EF55" s="149">
        <f>'PADD4 mthly rpt'!EF$43</f>
        <v>25.367875823123217</v>
      </c>
      <c r="EG55" s="149">
        <f>'PADD4 mthly rpt'!EG$43</f>
        <v>21.863791970183517</v>
      </c>
      <c r="EH55" s="149">
        <f>'PADD4 mthly rpt'!EH$43</f>
        <v>23.811473098021324</v>
      </c>
      <c r="EI55" s="149">
        <f>'PADD4 mthly rpt'!EI$43</f>
        <v>26.960178358189381</v>
      </c>
      <c r="EJ55" s="149">
        <f>'PADD4 mthly rpt'!EJ$43</f>
        <v>31.150778335526901</v>
      </c>
      <c r="EK55" s="149">
        <f>'PADD4 mthly rpt'!EK$43</f>
        <v>38.979585761669746</v>
      </c>
      <c r="EL55" s="149">
        <f>'PADD4 mthly rpt'!EL$43</f>
        <v>30.741910529532223</v>
      </c>
      <c r="EM55" s="149">
        <f>'PADD4 mthly rpt'!EM$43</f>
        <v>24.938886147207178</v>
      </c>
      <c r="EN55" s="149">
        <f>'PADD4 mthly rpt'!EN$43</f>
        <v>19.659572647648844</v>
      </c>
      <c r="EO55" s="149">
        <f>'PADD4 mthly rpt'!EO$43</f>
        <v>15.558812415853676</v>
      </c>
      <c r="EP55" s="149">
        <f>'PADD4 mthly rpt'!EP$43</f>
        <v>13.8484371548683</v>
      </c>
      <c r="EQ55" s="149">
        <f>'PADD4 mthly rpt'!EQ$43</f>
        <v>9.0209330048017264</v>
      </c>
      <c r="ER55" s="149">
        <f>'PADD4 mthly rpt'!ER$43</f>
        <v>6.3900576604318822</v>
      </c>
      <c r="ES55" s="149">
        <f>'PADD4 mthly rpt'!ES$43</f>
        <v>3.3016276919916052</v>
      </c>
      <c r="ET55" s="149">
        <f>'PADD4 mthly rpt'!ET$43</f>
        <v>3.8162206939570282</v>
      </c>
      <c r="EU55" s="149">
        <f>'PADD4 mthly rpt'!EU$43</f>
        <v>11.936634574914564</v>
      </c>
      <c r="EV55" s="149">
        <f>'PADD4 mthly rpt'!EV$43</f>
        <v>20.742046002723022</v>
      </c>
      <c r="EW55" s="149">
        <f>'PADD4 mthly rpt'!EW$43</f>
        <v>11.079287642094783</v>
      </c>
      <c r="EX55" s="149">
        <f>'PADD4 mthly rpt'!EX$43</f>
        <v>21.407179767590769</v>
      </c>
      <c r="EY55" s="149">
        <f>'PADD4 mthly rpt'!EY$43</f>
        <v>18.812723289226064</v>
      </c>
      <c r="EZ55" s="149">
        <f>'PADD4 mthly rpt'!EZ$43</f>
        <v>15.883982912307836</v>
      </c>
      <c r="FA55" s="149">
        <f>'PADD4 mthly rpt'!FA$43</f>
        <v>16.524687574555294</v>
      </c>
      <c r="FB55" s="149">
        <f>'PADD4 mthly rpt'!FB$43</f>
        <v>14.777301179525168</v>
      </c>
      <c r="FC55" s="149">
        <f>'PADD4 mthly rpt'!FC$43</f>
        <v>7.9881352389973799</v>
      </c>
      <c r="FD55" s="149">
        <f>'PADD4 mthly rpt'!FD$43</f>
        <v>5.3897267814829419</v>
      </c>
      <c r="FE55" s="149">
        <f>'PADD4 mthly rpt'!FE$43</f>
        <v>2.0108467251235211</v>
      </c>
      <c r="FF55" s="149">
        <f>'PADD4 mthly rpt'!FF$43</f>
        <v>-0.1489452461733265</v>
      </c>
      <c r="FG55" s="149">
        <f>'PADD4 mthly rpt'!FG$43</f>
        <v>6.294516886374808</v>
      </c>
      <c r="FH55" s="149">
        <f>'PADD4 mthly rpt'!FH$43</f>
        <v>9.536286805757527</v>
      </c>
      <c r="FI55" s="149">
        <f>'PADD4 mthly rpt'!FI$43</f>
        <v>8.7513115139159652</v>
      </c>
      <c r="FJ55" s="149">
        <f>'PADD4 mthly rpt'!FJ$43</f>
        <v>5.3187752947880469</v>
      </c>
      <c r="FK55" s="149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-2.1078130692667507</v>
      </c>
      <c r="FP55" s="42">
        <f>'PADD4 mthly rpt'!FP$43</f>
        <v>-5.4776182109904887</v>
      </c>
      <c r="FQ55" s="42">
        <f>'PADD4 mthly rpt'!FQ$43</f>
        <v>-0.71536193074204135</v>
      </c>
      <c r="FR55" s="42">
        <f>'PADD4 mthly rpt'!FR$43</f>
        <v>-7.4204868591175028</v>
      </c>
      <c r="FS55" s="42">
        <f>'PADD4 mthly rpt'!FS$43</f>
        <v>9.4520175349014934</v>
      </c>
      <c r="FT55" s="42">
        <f>'PADD4 mthly rpt'!FT$43</f>
        <v>10.766834659623179</v>
      </c>
      <c r="FU55" s="42">
        <f>'PADD4 mthly rpt'!FU$43</f>
        <v>10.019359638368513</v>
      </c>
      <c r="FV55" s="42">
        <f>'PADD4 mthly rpt'!FV$43</f>
        <v>18.876235250964832</v>
      </c>
      <c r="FW55" s="42">
        <f>'PADD4 mthly rpt'!FW$43</f>
        <v>19.729202272752758</v>
      </c>
      <c r="FX55" s="42">
        <f>'PADD4 mthly rpt'!FX$43</f>
        <v>-0.34400325312773816</v>
      </c>
      <c r="FY55" s="311">
        <f>'PADD4 mthly rpt'!FY$43</f>
        <v>-4.9281171756604607</v>
      </c>
      <c r="FZ55" s="118">
        <f>'PADD4 mthly rpt'!FZ$43</f>
        <v>-2.3675277829170582</v>
      </c>
      <c r="GA55" s="118">
        <f>'PADD4 mthly rpt'!GA$43</f>
        <v>-6.6323080729055981</v>
      </c>
      <c r="GB55" s="118">
        <f>'PADD4 mthly rpt'!GB$43</f>
        <v>-8.4110426960309042</v>
      </c>
      <c r="GC55" s="118">
        <f>'PADD4 mthly rpt'!GC$43</f>
        <v>-13.853236575112795</v>
      </c>
      <c r="GD55" s="118">
        <f>'PADD4 mthly rpt'!GD$43</f>
        <v>-16.839474166096494</v>
      </c>
      <c r="GE55" s="118">
        <f>'PADD4 mthly rpt'!GE$43</f>
        <v>1.6512038511235332</v>
      </c>
      <c r="GF55" s="118">
        <f>'PADD4 mthly rpt'!GF$43</f>
        <v>7.7236041453406727</v>
      </c>
      <c r="GG55" s="118">
        <f>'PADD4 mthly rpt'!GG$43</f>
        <v>20.981700165432713</v>
      </c>
      <c r="GH55" s="118">
        <f>'PADD4 mthly rpt'!GH$43</f>
        <v>14.045921523717169</v>
      </c>
      <c r="GI55" s="118">
        <f>'PADD4 mthly rpt'!GI$43</f>
        <v>16.249628760042214</v>
      </c>
      <c r="GJ55" s="118">
        <f>'PADD4 mthly rpt'!GJ$43</f>
        <v>19.277416957016051</v>
      </c>
      <c r="GK55" s="118">
        <f>'PADD4 mthly rpt'!GK$43</f>
        <v>20.515067190386446</v>
      </c>
      <c r="GL55" s="118">
        <f>'PADD4 mthly rpt'!GL$43</f>
        <v>23.651661603781584</v>
      </c>
    </row>
    <row r="56" spans="1:194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49">
        <f>'PADD4 mthly rpt'!DZ$44</f>
        <v>57.633676104932682</v>
      </c>
      <c r="EA56" s="149">
        <f>'PADD4 mthly rpt'!EA$44</f>
        <v>57.878401385529379</v>
      </c>
      <c r="EB56" s="149">
        <f>'PADD4 mthly rpt'!EB$44</f>
        <v>48.814795771496051</v>
      </c>
      <c r="EC56" s="149">
        <f>'PADD4 mthly rpt'!EC$44</f>
        <v>42.674347842083158</v>
      </c>
      <c r="ED56" s="149">
        <f>'PADD4 mthly rpt'!ED$44</f>
        <v>39.338886178985994</v>
      </c>
      <c r="EE56" s="149">
        <f>'PADD4 mthly rpt'!EE$44</f>
        <v>33.460193020459243</v>
      </c>
      <c r="EF56" s="149">
        <f>'PADD4 mthly rpt'!EF$44</f>
        <v>36.552445320326079</v>
      </c>
      <c r="EG56" s="149">
        <f>'PADD4 mthly rpt'!EG$44</f>
        <v>34.835940393797628</v>
      </c>
      <c r="EH56" s="149">
        <f>'PADD4 mthly rpt'!EH$44</f>
        <v>53.054088507355765</v>
      </c>
      <c r="EI56" s="149">
        <f>'PADD4 mthly rpt'!EI$44</f>
        <v>49.719527689872706</v>
      </c>
      <c r="EJ56" s="149">
        <f>'PADD4 mthly rpt'!EJ$44</f>
        <v>52.969012532604772</v>
      </c>
      <c r="EK56" s="149">
        <f>'PADD4 mthly rpt'!EK$44</f>
        <v>68.866628970837297</v>
      </c>
      <c r="EL56" s="149">
        <f>'PADD4 mthly rpt'!EL$44</f>
        <v>54.197440686166331</v>
      </c>
      <c r="EM56" s="149">
        <f>'PADD4 mthly rpt'!EM$44</f>
        <v>52.080853832291197</v>
      </c>
      <c r="EN56" s="149">
        <f>'PADD4 mthly rpt'!EN$44</f>
        <v>41.712005886801727</v>
      </c>
      <c r="EO56" s="149">
        <f>'PADD4 mthly rpt'!EO$44</f>
        <v>34.264893179810628</v>
      </c>
      <c r="EP56" s="149">
        <f>'PADD4 mthly rpt'!EP$44</f>
        <v>33.092232361712206</v>
      </c>
      <c r="EQ56" s="149">
        <f>'PADD4 mthly rpt'!EQ$44</f>
        <v>25.094531316013978</v>
      </c>
      <c r="ER56" s="149">
        <f>'PADD4 mthly rpt'!ER$44</f>
        <v>23.778018525866514</v>
      </c>
      <c r="ES56" s="149">
        <f>'PADD4 mthly rpt'!ES$44</f>
        <v>22.546419865253863</v>
      </c>
      <c r="ET56" s="149">
        <f>'PADD4 mthly rpt'!ET$44</f>
        <v>41.143485236321169</v>
      </c>
      <c r="EU56" s="149">
        <f>'PADD4 mthly rpt'!EU$44</f>
        <v>43.076131952974812</v>
      </c>
      <c r="EV56" s="149">
        <f>'PADD4 mthly rpt'!EV$44</f>
        <v>51.798889047886604</v>
      </c>
      <c r="EW56" s="149">
        <f>'PADD4 mthly rpt'!EW$44</f>
        <v>53.368888187908816</v>
      </c>
      <c r="EX56" s="149">
        <f>'PADD4 mthly rpt'!EX$44</f>
        <v>55.010603380504634</v>
      </c>
      <c r="EY56" s="149">
        <f>'PADD4 mthly rpt'!EY$44</f>
        <v>54.571148038675624</v>
      </c>
      <c r="EZ56" s="149">
        <f>'PADD4 mthly rpt'!EZ$44</f>
        <v>45.556688301539452</v>
      </c>
      <c r="FA56" s="149">
        <f>'PADD4 mthly rpt'!FA$44</f>
        <v>42.083746974474373</v>
      </c>
      <c r="FB56" s="149">
        <f>'PADD4 mthly rpt'!FB$44</f>
        <v>40.418283000398723</v>
      </c>
      <c r="FC56" s="149">
        <f>'PADD4 mthly rpt'!FC$44</f>
        <v>28.753914357418175</v>
      </c>
      <c r="FD56" s="149">
        <f>'PADD4 mthly rpt'!FD$44</f>
        <v>27.097717260037676</v>
      </c>
      <c r="FE56" s="149">
        <f>'PADD4 mthly rpt'!FE$44</f>
        <v>25.026286188303764</v>
      </c>
      <c r="FF56" s="149">
        <f>'PADD4 mthly rpt'!FF$44</f>
        <v>42.796685395489078</v>
      </c>
      <c r="FG56" s="149">
        <f>'PADD4 mthly rpt'!FG$44</f>
        <v>44.409117762502902</v>
      </c>
      <c r="FH56" s="149">
        <f>'PADD4 mthly rpt'!FH$44</f>
        <v>48.48070289734634</v>
      </c>
      <c r="FI56" s="149">
        <f>'PADD4 mthly rpt'!FI$44</f>
        <v>58.180947781951339</v>
      </c>
      <c r="FJ56" s="149">
        <f>'PADD4 mthly rpt'!FJ$44</f>
        <v>47.728326611746603</v>
      </c>
      <c r="FK56" s="149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23.412006432061414</v>
      </c>
      <c r="FP56" s="42">
        <f>'PADD4 mthly rpt'!FP$44</f>
        <v>20.945213821600692</v>
      </c>
      <c r="FQ56" s="42">
        <f>'PADD4 mthly rpt'!FQ$44</f>
        <v>25.882581032173256</v>
      </c>
      <c r="FR56" s="42">
        <f>'PADD4 mthly rpt'!FR$44</f>
        <v>36.784489225086034</v>
      </c>
      <c r="FS56" s="42">
        <f>'PADD4 mthly rpt'!FS$44</f>
        <v>52.374238525489432</v>
      </c>
      <c r="FT56" s="42">
        <f>'PADD4 mthly rpt'!FT$44</f>
        <v>57.054313729789818</v>
      </c>
      <c r="FU56" s="42">
        <f>'PADD4 mthly rpt'!FU$44</f>
        <v>66.717344638446775</v>
      </c>
      <c r="FV56" s="42">
        <f>'PADD4 mthly rpt'!FV$44</f>
        <v>69.553014729586152</v>
      </c>
      <c r="FW56" s="42">
        <f>'PADD4 mthly rpt'!FW$44</f>
        <v>71.630419489045408</v>
      </c>
      <c r="FX56" s="42">
        <f>'PADD4 mthly rpt'!FX$44</f>
        <v>42.440688305439593</v>
      </c>
      <c r="FY56" s="311">
        <f>'PADD4 mthly rpt'!FY$44</f>
        <v>31.688286579013038</v>
      </c>
      <c r="FZ56" s="118">
        <f>'PADD4 mthly rpt'!FZ$44</f>
        <v>32.241931297201269</v>
      </c>
      <c r="GA56" s="118">
        <f>'PADD4 mthly rpt'!GA$44</f>
        <v>21.529440924890803</v>
      </c>
      <c r="GB56" s="118">
        <f>'PADD4 mthly rpt'!GB$44</f>
        <v>19.523078650733034</v>
      </c>
      <c r="GC56" s="118">
        <f>'PADD4 mthly rpt'!GC$44</f>
        <v>14.268454033539413</v>
      </c>
      <c r="GD56" s="118">
        <f>'PADD4 mthly rpt'!GD$44</f>
        <v>28.960026239702913</v>
      </c>
      <c r="GE56" s="118">
        <f>'PADD4 mthly rpt'!GE$44</f>
        <v>49.552922876355865</v>
      </c>
      <c r="GF56" s="118">
        <f>'PADD4 mthly rpt'!GF$44</f>
        <v>60.185086517714829</v>
      </c>
      <c r="GG56" s="118">
        <f>'PADD4 mthly rpt'!GG$44</f>
        <v>83.275272110684426</v>
      </c>
      <c r="GH56" s="118">
        <f>'PADD4 mthly rpt'!GH$44</f>
        <v>70.870533826304438</v>
      </c>
      <c r="GI56" s="118">
        <f>'PADD4 mthly rpt'!GI$44</f>
        <v>73.35679006941487</v>
      </c>
      <c r="GJ56" s="118">
        <f>'PADD4 mthly rpt'!GJ$44</f>
        <v>62.677832272306581</v>
      </c>
      <c r="GK56" s="118">
        <f>'PADD4 mthly rpt'!GK$44</f>
        <v>56.752909798644033</v>
      </c>
      <c r="GL56" s="118">
        <f>'PADD4 mthly rpt'!GL$44</f>
        <v>57.548586928944395</v>
      </c>
    </row>
    <row r="57" spans="1:194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49">
        <f>'PADD4 mthly rpt'!DZ$45</f>
        <v>0</v>
      </c>
      <c r="EA57" s="149">
        <f>'PADD4 mthly rpt'!EA$45</f>
        <v>0</v>
      </c>
      <c r="EB57" s="149">
        <f>'PADD4 mthly rpt'!EB$45</f>
        <v>0</v>
      </c>
      <c r="EC57" s="149">
        <f>'PADD4 mthly rpt'!EC$45</f>
        <v>0</v>
      </c>
      <c r="ED57" s="149">
        <f>'PADD4 mthly rpt'!ED$45</f>
        <v>0</v>
      </c>
      <c r="EE57" s="149">
        <f>'PADD4 mthly rpt'!EE$45</f>
        <v>0</v>
      </c>
      <c r="EF57" s="149">
        <f>'PADD4 mthly rpt'!EF$45</f>
        <v>0</v>
      </c>
      <c r="EG57" s="149">
        <f>'PADD4 mthly rpt'!EG$45</f>
        <v>0</v>
      </c>
      <c r="EH57" s="149">
        <f>'PADD4 mthly rpt'!EH$45</f>
        <v>0</v>
      </c>
      <c r="EI57" s="149">
        <f>'PADD4 mthly rpt'!EI$45</f>
        <v>0</v>
      </c>
      <c r="EJ57" s="149">
        <f>'PADD4 mthly rpt'!EJ$45</f>
        <v>0</v>
      </c>
      <c r="EK57" s="149">
        <f>'PADD4 mthly rpt'!EK$45</f>
        <v>0</v>
      </c>
      <c r="EL57" s="149">
        <f>'PADD4 mthly rpt'!EL$45</f>
        <v>0</v>
      </c>
      <c r="EM57" s="149">
        <f>'PADD4 mthly rpt'!EM$45</f>
        <v>0</v>
      </c>
      <c r="EN57" s="149">
        <f>'PADD4 mthly rpt'!EN$45</f>
        <v>0</v>
      </c>
      <c r="EO57" s="149">
        <f>'PADD4 mthly rpt'!EO$45</f>
        <v>0</v>
      </c>
      <c r="EP57" s="149">
        <f>'PADD4 mthly rpt'!EP$45</f>
        <v>0</v>
      </c>
      <c r="EQ57" s="149">
        <f>'PADD4 mthly rpt'!EQ$45</f>
        <v>0</v>
      </c>
      <c r="ER57" s="149">
        <f>'PADD4 mthly rpt'!ER$45</f>
        <v>0</v>
      </c>
      <c r="ES57" s="149">
        <f>'PADD4 mthly rpt'!ES$45</f>
        <v>0</v>
      </c>
      <c r="ET57" s="149">
        <f>'PADD4 mthly rpt'!ET$45</f>
        <v>0</v>
      </c>
      <c r="EU57" s="149">
        <f>'PADD4 mthly rpt'!EU$45</f>
        <v>0</v>
      </c>
      <c r="EV57" s="149">
        <f>'PADD4 mthly rpt'!EV$45</f>
        <v>0</v>
      </c>
      <c r="EW57" s="149">
        <f>'PADD4 mthly rpt'!EW$45</f>
        <v>0</v>
      </c>
      <c r="EX57" s="149">
        <f>'PADD4 mthly rpt'!EX$45</f>
        <v>0</v>
      </c>
      <c r="EY57" s="149">
        <f>'PADD4 mthly rpt'!EY$45</f>
        <v>0</v>
      </c>
      <c r="EZ57" s="149">
        <f>'PADD4 mthly rpt'!EZ$45</f>
        <v>0</v>
      </c>
      <c r="FA57" s="149">
        <f>'PADD4 mthly rpt'!FA$45</f>
        <v>0</v>
      </c>
      <c r="FB57" s="149">
        <f>'PADD4 mthly rpt'!FB$45</f>
        <v>0</v>
      </c>
      <c r="FC57" s="149">
        <f>'PADD4 mthly rpt'!FC$45</f>
        <v>0</v>
      </c>
      <c r="FD57" s="149">
        <f>'PADD4 mthly rpt'!FD$45</f>
        <v>0</v>
      </c>
      <c r="FE57" s="149">
        <f>'PADD4 mthly rpt'!FE$45</f>
        <v>0</v>
      </c>
      <c r="FF57" s="149">
        <f>'PADD4 mthly rpt'!FF$45</f>
        <v>0</v>
      </c>
      <c r="FG57" s="149">
        <f>'PADD4 mthly rpt'!FG$45</f>
        <v>0</v>
      </c>
      <c r="FH57" s="149">
        <f>'PADD4 mthly rpt'!FH$45</f>
        <v>0</v>
      </c>
      <c r="FI57" s="149">
        <f>'PADD4 mthly rpt'!FI$45</f>
        <v>0</v>
      </c>
      <c r="FJ57" s="149">
        <f>'PADD4 mthly rpt'!FJ$45</f>
        <v>0</v>
      </c>
      <c r="FK57" s="149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0.34159278780598612</v>
      </c>
      <c r="FP57" s="42">
        <f>'PADD4 mthly rpt'!FP$45</f>
        <v>0.28172206768323349</v>
      </c>
      <c r="FQ57" s="42">
        <f>'PADD4 mthly rpt'!FQ$45</f>
        <v>0.25363037127766574</v>
      </c>
      <c r="FR57" s="42">
        <f>'PADD4 mthly rpt'!FR$45</f>
        <v>0.89631111121722995</v>
      </c>
      <c r="FS57" s="42">
        <f>'PADD4 mthly rpt'!FS$45</f>
        <v>1.0363194478099871</v>
      </c>
      <c r="FT57" s="42">
        <f>'PADD4 mthly rpt'!FT$45</f>
        <v>1.1852269175812893</v>
      </c>
      <c r="FU57" s="42">
        <f>'PADD4 mthly rpt'!FU$45</f>
        <v>1.732973412768601</v>
      </c>
      <c r="FV57" s="42">
        <f>'PADD4 mthly rpt'!FV$45</f>
        <v>1.8665340164804718</v>
      </c>
      <c r="FW57" s="42">
        <f>'PADD4 mthly rpt'!FW$45</f>
        <v>2.6291049969554479</v>
      </c>
      <c r="FX57" s="42">
        <f>'PADD4 mthly rpt'!FX$45</f>
        <v>-7.0814592335222528</v>
      </c>
      <c r="FY57" s="311">
        <f>'PADD4 mthly rpt'!FY$45</f>
        <v>-6.9471895001516089</v>
      </c>
      <c r="FZ57" s="118">
        <f>'PADD4 mthly rpt'!FZ$45</f>
        <v>-8.3688594104012779</v>
      </c>
      <c r="GA57" s="118">
        <f>'PADD4 mthly rpt'!GA$45</f>
        <v>-8.6076956219057301</v>
      </c>
      <c r="GB57" s="118">
        <f>'PADD4 mthly rpt'!GB$45</f>
        <v>-5.023066470635257</v>
      </c>
      <c r="GC57" s="118">
        <f>'PADD4 mthly rpt'!GC$45</f>
        <v>-11.9455351465974</v>
      </c>
      <c r="GD57" s="118">
        <f>'PADD4 mthly rpt'!GD$45</f>
        <v>-25.717284556287872</v>
      </c>
      <c r="GE57" s="118">
        <f>'PADD4 mthly rpt'!GE$45</f>
        <v>-21.969585074945321</v>
      </c>
      <c r="GF57" s="118">
        <f>'PADD4 mthly rpt'!GF$45</f>
        <v>-20.109156181418427</v>
      </c>
      <c r="GG57" s="118">
        <f>'PADD4 mthly rpt'!GG$45</f>
        <v>-19.553869136639435</v>
      </c>
      <c r="GH57" s="118">
        <f>'PADD4 mthly rpt'!GH$45</f>
        <v>-20.143473644939618</v>
      </c>
      <c r="GI57" s="118">
        <f>'PADD4 mthly rpt'!GI$45</f>
        <v>-22.135899952426868</v>
      </c>
      <c r="GJ57" s="118">
        <f>'PADD4 mthly rpt'!GJ$45</f>
        <v>-20.829202015924011</v>
      </c>
      <c r="GK57" s="118">
        <f>'PADD4 mthly rpt'!GK$45</f>
        <v>-21.401171952691868</v>
      </c>
      <c r="GL57" s="118">
        <f>'PADD4 mthly rpt'!GL$45</f>
        <v>66.055530902517475</v>
      </c>
    </row>
    <row r="58" spans="1:194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65"/>
      <c r="EN58" s="165"/>
      <c r="EO58" s="165"/>
      <c r="EP58" s="173"/>
      <c r="EQ58" s="173"/>
      <c r="ER58" s="193"/>
      <c r="ES58" s="193"/>
      <c r="ET58" s="193"/>
      <c r="EU58" s="193"/>
      <c r="EV58" s="193"/>
      <c r="EW58" s="205"/>
      <c r="EX58" s="205"/>
      <c r="EY58" s="205"/>
      <c r="EZ58" s="205"/>
      <c r="FA58" s="205"/>
      <c r="FB58" s="205"/>
      <c r="FC58" s="205"/>
      <c r="FD58" s="229"/>
      <c r="FE58" s="241"/>
      <c r="FF58" s="241"/>
      <c r="FG58" s="241"/>
      <c r="FH58" s="241"/>
      <c r="FI58" s="241"/>
      <c r="FJ58" s="241"/>
      <c r="FK58" s="24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310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</row>
    <row r="59" spans="1:194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Q59" s="172"/>
      <c r="ES59" s="192"/>
      <c r="ET59" s="192"/>
      <c r="EU59" s="192"/>
      <c r="EV59" s="192"/>
      <c r="EW59" s="206"/>
      <c r="EX59" s="206"/>
      <c r="EY59" s="206"/>
      <c r="EZ59" s="206"/>
      <c r="FA59" s="206"/>
      <c r="FB59" s="206"/>
      <c r="FC59" s="206"/>
      <c r="FP59" s="274"/>
      <c r="FQ59" s="274"/>
      <c r="FR59" s="274"/>
      <c r="FS59" s="274"/>
      <c r="FT59" s="274"/>
      <c r="FU59" s="274"/>
      <c r="FV59" s="274"/>
      <c r="FW59" s="274"/>
      <c r="FX59" s="274"/>
      <c r="FY59" s="112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</row>
    <row r="60" spans="1:194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1">
        <f>'PADD5 mthly rpt'!DZ$35</f>
        <v>2188</v>
      </c>
      <c r="EA60" s="141">
        <f>'PADD5 mthly rpt'!EA$35</f>
        <v>2801</v>
      </c>
      <c r="EB60" s="141">
        <f>'PADD5 mthly rpt'!EB$35</f>
        <v>2551</v>
      </c>
      <c r="EC60" s="141">
        <f>'PADD5 mthly rpt'!EC$35</f>
        <v>2228</v>
      </c>
      <c r="ED60" s="141">
        <f>'PADD5 mthly rpt'!ED$35</f>
        <v>1474</v>
      </c>
      <c r="EE60" s="141">
        <f>'PADD5 mthly rpt'!EE$35</f>
        <v>933</v>
      </c>
      <c r="EF60" s="141">
        <f>'PADD5 mthly rpt'!EF$35</f>
        <v>733</v>
      </c>
      <c r="EG60" s="141">
        <f>'PADD5 mthly rpt'!EG$35</f>
        <v>666</v>
      </c>
      <c r="EH60" s="141">
        <f>'PADD5 mthly rpt'!EH$35</f>
        <v>838</v>
      </c>
      <c r="EI60" s="141">
        <f>'PADD5 mthly rpt'!EI$35</f>
        <v>1021</v>
      </c>
      <c r="EJ60" s="141">
        <f>'PADD5 mthly rpt'!EJ$35</f>
        <v>1151</v>
      </c>
      <c r="EK60" s="141">
        <f>'PADD5 mthly rpt'!EK$35</f>
        <v>1532</v>
      </c>
      <c r="EL60" s="141">
        <f>'PADD5 mthly rpt'!EL$35</f>
        <v>2138</v>
      </c>
      <c r="EM60" s="141">
        <f>'PADD5 mthly rpt'!EM$35</f>
        <v>2404</v>
      </c>
      <c r="EN60" s="141">
        <f>'PADD5 mthly rpt'!EN$35</f>
        <v>2328</v>
      </c>
      <c r="EO60" s="141">
        <f>'PADD5 mthly rpt'!EO$35</f>
        <v>2137</v>
      </c>
      <c r="EP60" s="141">
        <f>'PADD5 mthly rpt'!EP$35</f>
        <v>1575</v>
      </c>
      <c r="EQ60" s="141">
        <f>'PADD5 mthly rpt'!EQ$35</f>
        <v>1009</v>
      </c>
      <c r="ER60" s="141">
        <f>'PADD5 mthly rpt'!ER$35</f>
        <v>745.37931034482756</v>
      </c>
      <c r="ES60" s="141">
        <f>'PADD5 mthly rpt'!ES$35</f>
        <v>484</v>
      </c>
      <c r="ET60" s="141">
        <f>'PADD5 mthly rpt'!ET$35</f>
        <v>659</v>
      </c>
      <c r="EU60" s="141">
        <f>'PADD5 mthly rpt'!EU$35</f>
        <v>942</v>
      </c>
      <c r="EV60" s="141">
        <f>'PADD5 mthly rpt'!EV$35</f>
        <v>1276</v>
      </c>
      <c r="EW60" s="141">
        <f>'PADD5 mthly rpt'!EW$35</f>
        <v>1704</v>
      </c>
      <c r="EX60" s="141">
        <f>'PADD5 mthly rpt'!EX$35</f>
        <v>2018</v>
      </c>
      <c r="EY60" s="141">
        <f>'PADD5 mthly rpt'!EY$35</f>
        <v>2190</v>
      </c>
      <c r="EZ60" s="141">
        <f>'PADD5 mthly rpt'!EZ$35</f>
        <v>2176</v>
      </c>
      <c r="FA60" s="141">
        <f>'PADD5 mthly rpt'!FA$35</f>
        <v>2001</v>
      </c>
      <c r="FB60" s="141">
        <f>'PADD5 mthly rpt'!FB$35</f>
        <v>1487</v>
      </c>
      <c r="FC60" s="141">
        <f>'PADD5 mthly rpt'!FC$35</f>
        <v>1019</v>
      </c>
      <c r="FD60" s="141">
        <f>'PADD5 mthly rpt'!FD$35</f>
        <v>698</v>
      </c>
      <c r="FE60" s="141">
        <f>'PADD5 mthly rpt'!FE$35</f>
        <v>601</v>
      </c>
      <c r="FF60" s="141">
        <f>'PADD5 mthly rpt'!FF$35</f>
        <v>652</v>
      </c>
      <c r="FG60" s="141">
        <f>'PADD5 mthly rpt'!FG$35</f>
        <v>1054</v>
      </c>
      <c r="FH60" s="141">
        <f>'PADD5 mthly rpt'!FH$35</f>
        <v>1369</v>
      </c>
      <c r="FI60" s="141">
        <f>'PADD5 mthly rpt'!FI$35</f>
        <v>1756</v>
      </c>
      <c r="FJ60" s="141">
        <f>'PADD5 mthly rpt'!FJ$35</f>
        <v>1900</v>
      </c>
      <c r="FK60" s="141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30">
        <f>'PADD5 mthly rpt'!FV$35</f>
        <v>2130</v>
      </c>
      <c r="FW60" s="30">
        <f>'PADD5 mthly rpt'!FW$35</f>
        <v>2545</v>
      </c>
      <c r="FX60" s="30">
        <f>'PADD5 mthly rpt'!FX$35</f>
        <v>2515</v>
      </c>
      <c r="FY60" s="254">
        <f>'PADD5 mthly rpt'!FY$35</f>
        <v>2432.7184958685411</v>
      </c>
      <c r="FZ60" s="116">
        <f>'PADD5 mthly rpt'!FZ$35</f>
        <v>2016.406003542894</v>
      </c>
      <c r="GA60" s="116">
        <f>'PADD5 mthly rpt'!GA$35</f>
        <v>1829.2043608864744</v>
      </c>
      <c r="GB60" s="116">
        <f>'PADD5 mthly rpt'!GB$35</f>
        <v>1579.3806315280322</v>
      </c>
      <c r="GC60" s="116">
        <f>'PADD5 mthly rpt'!GC$35</f>
        <v>1372.8693280043183</v>
      </c>
      <c r="GD60" s="116">
        <f>'PADD5 mthly rpt'!GD$35</f>
        <v>1379.6475907533702</v>
      </c>
      <c r="GE60" s="116">
        <f>'PADD5 mthly rpt'!GE$35</f>
        <v>1132.168818610035</v>
      </c>
      <c r="GF60" s="116">
        <f>'PADD5 mthly rpt'!GF$35</f>
        <v>1293.2488619371254</v>
      </c>
      <c r="GG60" s="116">
        <f>'PADD5 mthly rpt'!GG$35</f>
        <v>1485.4964125561942</v>
      </c>
      <c r="GH60" s="116">
        <f>'PADD5 mthly rpt'!GH$35</f>
        <v>1468.0296074565765</v>
      </c>
      <c r="GI60" s="116">
        <f>'PADD5 mthly rpt'!GI$35</f>
        <v>1422.5908267052355</v>
      </c>
      <c r="GJ60" s="116">
        <f>'PADD5 mthly rpt'!GJ$35</f>
        <v>1465.4751450541987</v>
      </c>
      <c r="GK60" s="116">
        <f>'PADD5 mthly rpt'!GK$35</f>
        <v>1339.5250997646865</v>
      </c>
      <c r="GL60" s="116">
        <f>'PADD5 mthly rpt'!GL$35</f>
        <v>892.69203400237404</v>
      </c>
    </row>
    <row r="61" spans="1:194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1">
        <f>'PADD5 mthly rpt'!DZ$36</f>
        <v>-82</v>
      </c>
      <c r="EA61" s="141">
        <f>'PADD5 mthly rpt'!EA$36</f>
        <v>273</v>
      </c>
      <c r="EB61" s="141">
        <f>'PADD5 mthly rpt'!EB$36</f>
        <v>-55</v>
      </c>
      <c r="EC61" s="141">
        <f>'PADD5 mthly rpt'!EC$36</f>
        <v>-349</v>
      </c>
      <c r="ED61" s="141">
        <f>'PADD5 mthly rpt'!ED$36</f>
        <v>-720</v>
      </c>
      <c r="EE61" s="141">
        <f>'PADD5 mthly rpt'!EE$36</f>
        <v>-420</v>
      </c>
      <c r="EF61" s="141">
        <f>'PADD5 mthly rpt'!EF$36</f>
        <v>-292</v>
      </c>
      <c r="EG61" s="141">
        <f>'PADD5 mthly rpt'!EG$36</f>
        <v>-325</v>
      </c>
      <c r="EH61" s="141">
        <f>'PADD5 mthly rpt'!EH$36</f>
        <v>-288</v>
      </c>
      <c r="EI61" s="141">
        <f>'PADD5 mthly rpt'!EI$36</f>
        <v>-200</v>
      </c>
      <c r="EJ61" s="141">
        <f>'PADD5 mthly rpt'!EJ$36</f>
        <v>-429</v>
      </c>
      <c r="EK61" s="141">
        <f>'PADD5 mthly rpt'!EK$36</f>
        <v>-280</v>
      </c>
      <c r="EL61" s="141">
        <f>'PADD5 mthly rpt'!EL$36</f>
        <v>-50</v>
      </c>
      <c r="EM61" s="141">
        <f>'PADD5 mthly rpt'!EM$36</f>
        <v>-397</v>
      </c>
      <c r="EN61" s="141">
        <f>'PADD5 mthly rpt'!EN$36</f>
        <v>-223</v>
      </c>
      <c r="EO61" s="141">
        <f>'PADD5 mthly rpt'!EO$36</f>
        <v>-91</v>
      </c>
      <c r="EP61" s="141">
        <f>'PADD5 mthly rpt'!EP$36</f>
        <v>101</v>
      </c>
      <c r="EQ61" s="141">
        <f>'PADD5 mthly rpt'!EQ$36</f>
        <v>76</v>
      </c>
      <c r="ER61" s="141">
        <f>'PADD5 mthly rpt'!ER$36</f>
        <v>12.379310344827559</v>
      </c>
      <c r="ES61" s="141">
        <f>'PADD5 mthly rpt'!ES$36</f>
        <v>-182</v>
      </c>
      <c r="ET61" s="141">
        <f>'PADD5 mthly rpt'!ET$36</f>
        <v>-179</v>
      </c>
      <c r="EU61" s="141">
        <f>'PADD5 mthly rpt'!EU$36</f>
        <v>-79</v>
      </c>
      <c r="EV61" s="141">
        <f>'PADD5 mthly rpt'!EV$36</f>
        <v>125</v>
      </c>
      <c r="EW61" s="141">
        <f>'PADD5 mthly rpt'!EW$36</f>
        <v>172</v>
      </c>
      <c r="EX61" s="141">
        <f>'PADD5 mthly rpt'!EX$36</f>
        <v>-120</v>
      </c>
      <c r="EY61" s="141">
        <f>'PADD5 mthly rpt'!EY$36</f>
        <v>-214</v>
      </c>
      <c r="EZ61" s="141">
        <f>'PADD5 mthly rpt'!EZ$36</f>
        <v>-152</v>
      </c>
      <c r="FA61" s="141">
        <f>'PADD5 mthly rpt'!FA$36</f>
        <v>-136</v>
      </c>
      <c r="FB61" s="141">
        <f>'PADD5 mthly rpt'!FB$36</f>
        <v>-88</v>
      </c>
      <c r="FC61" s="141">
        <f>'PADD5 mthly rpt'!FC$36</f>
        <v>10</v>
      </c>
      <c r="FD61" s="141">
        <f>'PADD5 mthly rpt'!FD$36</f>
        <v>-47.379310344827559</v>
      </c>
      <c r="FE61" s="141">
        <f>'PADD5 mthly rpt'!FE$36</f>
        <v>117</v>
      </c>
      <c r="FF61" s="141">
        <f>'PADD5 mthly rpt'!FF$36</f>
        <v>-7</v>
      </c>
      <c r="FG61" s="141">
        <f>'PADD5 mthly rpt'!FG$36</f>
        <v>112</v>
      </c>
      <c r="FH61" s="141">
        <f>'PADD5 mthly rpt'!FH$36</f>
        <v>93</v>
      </c>
      <c r="FI61" s="141">
        <f>'PADD5 mthly rpt'!FI$36</f>
        <v>52</v>
      </c>
      <c r="FJ61" s="141">
        <f>'PADD5 mthly rpt'!FJ$36</f>
        <v>-118</v>
      </c>
      <c r="FK61" s="141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30">
        <f>'PADD5 mthly rpt'!FV$36</f>
        <v>230</v>
      </c>
      <c r="FW61" s="30">
        <f>'PADD5 mthly rpt'!FW$36</f>
        <v>280</v>
      </c>
      <c r="FX61" s="30">
        <f>'PADD5 mthly rpt'!FX$36</f>
        <v>336</v>
      </c>
      <c r="FY61" s="254">
        <f>'PADD5 mthly rpt'!FY$36</f>
        <v>287.71849586854114</v>
      </c>
      <c r="FZ61" s="116">
        <f>'PADD5 mthly rpt'!FZ$36</f>
        <v>599.40600354289404</v>
      </c>
      <c r="GA61" s="116">
        <f>'PADD5 mthly rpt'!GA$36</f>
        <v>1150.2043608864742</v>
      </c>
      <c r="GB61" s="116">
        <f>'PADD5 mthly rpt'!GB$36</f>
        <v>1133.3806315280322</v>
      </c>
      <c r="GC61" s="116">
        <f>'PADD5 mthly rpt'!GC$36</f>
        <v>841.86932800431816</v>
      </c>
      <c r="GD61" s="116">
        <f>'PADD5 mthly rpt'!GD$36</f>
        <v>915.64759075337008</v>
      </c>
      <c r="GE61" s="116">
        <f>'PADD5 mthly rpt'!GE$36</f>
        <v>334.1688186100348</v>
      </c>
      <c r="GF61" s="116">
        <f>'PADD5 mthly rpt'!GF$36</f>
        <v>161.24886193712518</v>
      </c>
      <c r="GG61" s="116">
        <f>'PADD5 mthly rpt'!GG$36</f>
        <v>-174.50358744380583</v>
      </c>
      <c r="GH61" s="116">
        <f>'PADD5 mthly rpt'!GH$36</f>
        <v>-661.97039254342349</v>
      </c>
      <c r="GI61" s="116">
        <f>'PADD5 mthly rpt'!GI$36</f>
        <v>-1122.4091732947645</v>
      </c>
      <c r="GJ61" s="116">
        <f>'PADD5 mthly rpt'!GJ$36</f>
        <v>-1049.5248549458013</v>
      </c>
      <c r="GK61" s="116">
        <f>'PADD5 mthly rpt'!GK$36</f>
        <v>-1093.1933961038546</v>
      </c>
      <c r="GL61" s="116">
        <f>'PADD5 mthly rpt'!GL$36</f>
        <v>-1123.7139695405199</v>
      </c>
    </row>
    <row r="62" spans="1:194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1">
        <f>'PADD5 mthly rpt'!DZ$37</f>
        <v>196.40000000000009</v>
      </c>
      <c r="EA62" s="141">
        <f>'PADD5 mthly rpt'!EA$37</f>
        <v>468.19999999999982</v>
      </c>
      <c r="EB62" s="141">
        <f>'PADD5 mthly rpt'!EB$37</f>
        <v>133.59999999999991</v>
      </c>
      <c r="EC62" s="141">
        <f>'PADD5 mthly rpt'!EC$37</f>
        <v>-58.800000000000182</v>
      </c>
      <c r="ED62" s="141">
        <f>'PADD5 mthly rpt'!ED$37</f>
        <v>-211</v>
      </c>
      <c r="EE62" s="141">
        <f>'PADD5 mthly rpt'!EE$37</f>
        <v>-5.2000000000000455</v>
      </c>
      <c r="EF62" s="141">
        <f>'PADD5 mthly rpt'!EF$37</f>
        <v>72.10714285714289</v>
      </c>
      <c r="EG62" s="141">
        <f>'PADD5 mthly rpt'!EG$37</f>
        <v>81.600000000000023</v>
      </c>
      <c r="EH62" s="141">
        <f>'PADD5 mthly rpt'!EH$37</f>
        <v>50.600000000000023</v>
      </c>
      <c r="EI62" s="141">
        <f>'PADD5 mthly rpt'!EI$37</f>
        <v>10</v>
      </c>
      <c r="EJ62" s="141">
        <f>'PADD5 mthly rpt'!EJ$37</f>
        <v>-254.20000000000005</v>
      </c>
      <c r="EK62" s="141">
        <f>'PADD5 mthly rpt'!EK$37</f>
        <v>-256.40000000000009</v>
      </c>
      <c r="EL62" s="141">
        <f>'PADD5 mthly rpt'!EL$37</f>
        <v>52.599999999999909</v>
      </c>
      <c r="EM62" s="141">
        <f>'PADD5 mthly rpt'!EM$37</f>
        <v>-87.400000000000091</v>
      </c>
      <c r="EN62" s="141">
        <f>'PADD5 mthly rpt'!EN$37</f>
        <v>-160.59999999999991</v>
      </c>
      <c r="EO62" s="141">
        <f>'PADD5 mthly rpt'!EO$37</f>
        <v>-192.80000000000018</v>
      </c>
      <c r="EP62" s="141">
        <f>'PADD5 mthly rpt'!EP$37</f>
        <v>-162.79999999999995</v>
      </c>
      <c r="EQ62" s="141">
        <f>'PADD5 mthly rpt'!EQ$37</f>
        <v>46.399999999999977</v>
      </c>
      <c r="ER62" s="141">
        <f>'PADD5 mthly rpt'!ER$37</f>
        <v>29.486453201970448</v>
      </c>
      <c r="ES62" s="141">
        <f>'PADD5 mthly rpt'!ES$37</f>
        <v>-177</v>
      </c>
      <c r="ET62" s="141">
        <f>'PADD5 mthly rpt'!ET$37</f>
        <v>-180.79999999999995</v>
      </c>
      <c r="EU62" s="141">
        <f>'PADD5 mthly rpt'!EU$37</f>
        <v>-148.40000000000009</v>
      </c>
      <c r="EV62" s="141">
        <f>'PADD5 mthly rpt'!EV$37</f>
        <v>-151.40000000000009</v>
      </c>
      <c r="EW62" s="141">
        <f>'PADD5 mthly rpt'!EW$37</f>
        <v>-98.200000000000045</v>
      </c>
      <c r="EX62" s="141">
        <f>'PADD5 mthly rpt'!EX$37</f>
        <v>-121.59999999999991</v>
      </c>
      <c r="EY62" s="141">
        <f>'PADD5 mthly rpt'!EY$37</f>
        <v>-345.80000000000018</v>
      </c>
      <c r="EZ62" s="141">
        <f>'PADD5 mthly rpt'!EZ$37</f>
        <v>-311.59999999999991</v>
      </c>
      <c r="FA62" s="141">
        <f>'PADD5 mthly rpt'!FA$37</f>
        <v>-335.40000000000009</v>
      </c>
      <c r="FB62" s="141">
        <f>'PADD5 mthly rpt'!FB$37</f>
        <v>-249.79999999999995</v>
      </c>
      <c r="FC62" s="141">
        <f>'PADD5 mthly rpt'!FC$37</f>
        <v>21.600000000000023</v>
      </c>
      <c r="FD62" s="141">
        <f>'PADD5 mthly rpt'!FD$37</f>
        <v>-7.6758620689654435</v>
      </c>
      <c r="FE62" s="141">
        <f>'PADD5 mthly rpt'!FE$37</f>
        <v>-32</v>
      </c>
      <c r="FF62" s="141">
        <f>'PADD5 mthly rpt'!FF$37</f>
        <v>-146.39999999999998</v>
      </c>
      <c r="FG62" s="141">
        <f>'PADD5 mthly rpt'!FG$37</f>
        <v>2.7999999999999545</v>
      </c>
      <c r="FH62" s="141">
        <f>'PADD5 mthly rpt'!FH$37</f>
        <v>-15.400000000000091</v>
      </c>
      <c r="FI62" s="141">
        <f>'PADD5 mthly rpt'!FI$37</f>
        <v>30.799999999999955</v>
      </c>
      <c r="FJ62" s="141">
        <f>'PADD5 mthly rpt'!FJ$37</f>
        <v>-202.59999999999991</v>
      </c>
      <c r="FK62" s="141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30">
        <f>'PADD5 mthly rpt'!FV$37</f>
        <v>27.199999999999818</v>
      </c>
      <c r="FW62" s="30">
        <f>'PADD5 mthly rpt'!FW$37</f>
        <v>107.40000000000009</v>
      </c>
      <c r="FX62" s="30">
        <f>'PADD5 mthly rpt'!FX$37</f>
        <v>147</v>
      </c>
      <c r="FY62" s="254">
        <f>'PADD5 mthly rpt'!FY$37</f>
        <v>215.11849586854123</v>
      </c>
      <c r="FZ62" s="116">
        <f>'PADD5 mthly rpt'!FZ$37</f>
        <v>387.00600354289395</v>
      </c>
      <c r="GA62" s="116">
        <f>'PADD5 mthly rpt'!GA$37</f>
        <v>830.60436088647441</v>
      </c>
      <c r="GB62" s="116">
        <f>'PADD5 mthly rpt'!GB$37</f>
        <v>849.90476945906664</v>
      </c>
      <c r="GC62" s="116">
        <f>'PADD5 mthly rpt'!GC$37</f>
        <v>718.26932800431825</v>
      </c>
      <c r="GD62" s="116">
        <f>'PADD5 mthly rpt'!GD$37</f>
        <v>631.84759075337024</v>
      </c>
      <c r="GE62" s="116">
        <f>'PADD5 mthly rpt'!GE$37</f>
        <v>124.96881861003499</v>
      </c>
      <c r="GF62" s="116">
        <f>'PADD5 mthly rpt'!GF$37</f>
        <v>-8.3511380628744973</v>
      </c>
      <c r="GG62" s="116">
        <f>'PADD5 mthly rpt'!GG$37</f>
        <v>-207.30358744380578</v>
      </c>
      <c r="GH62" s="116">
        <f>'PADD5 mthly rpt'!GH$37</f>
        <v>-606.77039254342367</v>
      </c>
      <c r="GI62" s="116">
        <f>'PADD5 mthly rpt'!GI$37</f>
        <v>-1018.4091732947645</v>
      </c>
      <c r="GJ62" s="116">
        <f>'PADD5 mthly rpt'!GJ$37</f>
        <v>-884.32485494580146</v>
      </c>
      <c r="GK62" s="116">
        <f>'PADD5 mthly rpt'!GK$37</f>
        <v>-849.21859940902164</v>
      </c>
      <c r="GL62" s="116">
        <f>'PADD5 mthly rpt'!GL$37</f>
        <v>-701.18916670620467</v>
      </c>
    </row>
    <row r="63" spans="1:194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1">
        <f>'PADD5 mthly rpt'!DZ$38</f>
        <v>1905</v>
      </c>
      <c r="EA63" s="141">
        <f>'PADD5 mthly rpt'!EA$38</f>
        <v>2518</v>
      </c>
      <c r="EB63" s="141">
        <f>'PADD5 mthly rpt'!EB$38</f>
        <v>2268</v>
      </c>
      <c r="EC63" s="141">
        <f>'PADD5 mthly rpt'!EC$38</f>
        <v>1945</v>
      </c>
      <c r="ED63" s="141">
        <f>'PADD5 mthly rpt'!ED$38</f>
        <v>1191</v>
      </c>
      <c r="EE63" s="141">
        <f>'PADD5 mthly rpt'!EE$38</f>
        <v>650</v>
      </c>
      <c r="EF63" s="141">
        <f>'PADD5 mthly rpt'!EF$38</f>
        <v>450</v>
      </c>
      <c r="EG63" s="141">
        <f>'PADD5 mthly rpt'!EG$38</f>
        <v>383</v>
      </c>
      <c r="EH63" s="141">
        <f>'PADD5 mthly rpt'!EH$38</f>
        <v>555</v>
      </c>
      <c r="EI63" s="141">
        <f>'PADD5 mthly rpt'!EI$38</f>
        <v>738</v>
      </c>
      <c r="EJ63" s="141">
        <f>'PADD5 mthly rpt'!EJ$38</f>
        <v>868</v>
      </c>
      <c r="EK63" s="141">
        <f>'PADD5 mthly rpt'!EK$38</f>
        <v>1249</v>
      </c>
      <c r="EL63" s="141">
        <f>'PADD5 mthly rpt'!EL$38</f>
        <v>1855</v>
      </c>
      <c r="EM63" s="141">
        <f>'PADD5 mthly rpt'!EM$38</f>
        <v>2121</v>
      </c>
      <c r="EN63" s="141">
        <f>'PADD5 mthly rpt'!EN$38</f>
        <v>2045</v>
      </c>
      <c r="EO63" s="141">
        <f>'PADD5 mthly rpt'!EO$38</f>
        <v>1854</v>
      </c>
      <c r="EP63" s="141">
        <f>'PADD5 mthly rpt'!EP$38</f>
        <v>1292</v>
      </c>
      <c r="EQ63" s="141">
        <f>'PADD5 mthly rpt'!EQ$38</f>
        <v>726</v>
      </c>
      <c r="ER63" s="141">
        <f>'PADD5 mthly rpt'!ER$38</f>
        <v>462.37931034482756</v>
      </c>
      <c r="ES63" s="141">
        <f>'PADD5 mthly rpt'!ES$38</f>
        <v>201</v>
      </c>
      <c r="ET63" s="141">
        <f>'PADD5 mthly rpt'!ET$38</f>
        <v>376</v>
      </c>
      <c r="EU63" s="141">
        <f>'PADD5 mthly rpt'!EU$38</f>
        <v>659</v>
      </c>
      <c r="EV63" s="141">
        <f>'PADD5 mthly rpt'!EV$38</f>
        <v>993</v>
      </c>
      <c r="EW63" s="141">
        <f>'PADD5 mthly rpt'!EW$38</f>
        <v>1421</v>
      </c>
      <c r="EX63" s="141">
        <f>'PADD5 mthly rpt'!EX$38</f>
        <v>1735</v>
      </c>
      <c r="EY63" s="141">
        <f>'PADD5 mthly rpt'!EY$38</f>
        <v>1907</v>
      </c>
      <c r="EZ63" s="141">
        <f>'PADD5 mthly rpt'!EZ$38</f>
        <v>1893</v>
      </c>
      <c r="FA63" s="141">
        <f>'PADD5 mthly rpt'!FA$38</f>
        <v>1718</v>
      </c>
      <c r="FB63" s="141">
        <f>'PADD5 mthly rpt'!FB$38</f>
        <v>1204</v>
      </c>
      <c r="FC63" s="141">
        <f>'PADD5 mthly rpt'!FC$38</f>
        <v>736</v>
      </c>
      <c r="FD63" s="141">
        <f>'PADD5 mthly rpt'!FD$38</f>
        <v>415</v>
      </c>
      <c r="FE63" s="141">
        <f>'PADD5 mthly rpt'!FE$38</f>
        <v>318</v>
      </c>
      <c r="FF63" s="141">
        <f>'PADD5 mthly rpt'!FF$38</f>
        <v>369</v>
      </c>
      <c r="FG63" s="141">
        <f>'PADD5 mthly rpt'!FG$38</f>
        <v>771</v>
      </c>
      <c r="FH63" s="141">
        <f>'PADD5 mthly rpt'!FH$38</f>
        <v>1086</v>
      </c>
      <c r="FI63" s="141">
        <f>'PADD5 mthly rpt'!FI$38</f>
        <v>1473</v>
      </c>
      <c r="FJ63" s="141">
        <f>'PADD5 mthly rpt'!FJ$38</f>
        <v>1617</v>
      </c>
      <c r="FK63" s="141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30">
        <f>'PADD5 mthly rpt'!FV$38</f>
        <v>1847</v>
      </c>
      <c r="FW63" s="30">
        <f>'PADD5 mthly rpt'!FW$38</f>
        <v>2262</v>
      </c>
      <c r="FX63" s="30">
        <f>'PADD5 mthly rpt'!FX$38</f>
        <v>2232</v>
      </c>
      <c r="FY63" s="254">
        <f>'PADD5 mthly rpt'!FY$38</f>
        <v>2149.7184958685411</v>
      </c>
      <c r="FZ63" s="116">
        <f>'PADD5 mthly rpt'!FZ$38</f>
        <v>1733.406003542894</v>
      </c>
      <c r="GA63" s="116">
        <f>'PADD5 mthly rpt'!GA$38</f>
        <v>1546.2043608864744</v>
      </c>
      <c r="GB63" s="116">
        <f>'PADD5 mthly rpt'!GB$38</f>
        <v>1296.3806315280322</v>
      </c>
      <c r="GC63" s="116">
        <f>'PADD5 mthly rpt'!GC$38</f>
        <v>1089.8693280043183</v>
      </c>
      <c r="GD63" s="116">
        <f>'PADD5 mthly rpt'!GD$38</f>
        <v>1096.6475907533702</v>
      </c>
      <c r="GE63" s="116">
        <f>'PADD5 mthly rpt'!GE$38</f>
        <v>849.16881861003503</v>
      </c>
      <c r="GF63" s="116">
        <f>'PADD5 mthly rpt'!GF$38</f>
        <v>1010.2488619371254</v>
      </c>
      <c r="GG63" s="116">
        <f>'PADD5 mthly rpt'!GG$38</f>
        <v>1202.4964125561942</v>
      </c>
      <c r="GH63" s="116">
        <f>'PADD5 mthly rpt'!GH$38</f>
        <v>1185.0296074565765</v>
      </c>
      <c r="GI63" s="116">
        <f>'PADD5 mthly rpt'!GI$38</f>
        <v>1139.5908267052355</v>
      </c>
      <c r="GJ63" s="116">
        <f>'PADD5 mthly rpt'!GJ$38</f>
        <v>1182.4751450541987</v>
      </c>
      <c r="GK63" s="116">
        <f>'PADD5 mthly rpt'!GK$38</f>
        <v>1056.5250997646865</v>
      </c>
      <c r="GL63" s="116">
        <f>'PADD5 mthly rpt'!GL$38</f>
        <v>609.69203400237404</v>
      </c>
    </row>
    <row r="64" spans="1:194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1">
        <f>'PADD5 mthly rpt'!DZ$39</f>
        <v>0</v>
      </c>
      <c r="EA64" s="141">
        <f>'PADD5 mthly rpt'!EA$39</f>
        <v>0</v>
      </c>
      <c r="EB64" s="141">
        <f>'PADD5 mthly rpt'!EB$39</f>
        <v>0</v>
      </c>
      <c r="EC64" s="141">
        <f>'PADD5 mthly rpt'!EC$39</f>
        <v>0</v>
      </c>
      <c r="ED64" s="141">
        <f>'PADD5 mthly rpt'!ED$39</f>
        <v>0</v>
      </c>
      <c r="EE64" s="141">
        <f>'PADD5 mthly rpt'!EE$39</f>
        <v>0</v>
      </c>
      <c r="EF64" s="141">
        <f>'PADD5 mthly rpt'!EF$39</f>
        <v>0</v>
      </c>
      <c r="EG64" s="141">
        <f>'PADD5 mthly rpt'!EG$39</f>
        <v>0</v>
      </c>
      <c r="EH64" s="141">
        <f>'PADD5 mthly rpt'!EH$39</f>
        <v>0</v>
      </c>
      <c r="EI64" s="141">
        <f>'PADD5 mthly rpt'!EI$39</f>
        <v>0</v>
      </c>
      <c r="EJ64" s="141">
        <f>'PADD5 mthly rpt'!EJ$39</f>
        <v>0</v>
      </c>
      <c r="EK64" s="141">
        <f>'PADD5 mthly rpt'!EK$39</f>
        <v>0</v>
      </c>
      <c r="EL64" s="141">
        <f>'PADD5 mthly rpt'!EL$39</f>
        <v>0</v>
      </c>
      <c r="EM64" s="141">
        <f>'PADD5 mthly rpt'!EM$39</f>
        <v>0</v>
      </c>
      <c r="EN64" s="141">
        <f>'PADD5 mthly rpt'!EN$39</f>
        <v>0</v>
      </c>
      <c r="EO64" s="141">
        <f>'PADD5 mthly rpt'!EO$39</f>
        <v>0</v>
      </c>
      <c r="EP64" s="141">
        <f>'PADD5 mthly rpt'!EP$39</f>
        <v>0</v>
      </c>
      <c r="EQ64" s="141">
        <f>'PADD5 mthly rpt'!EQ$39</f>
        <v>0</v>
      </c>
      <c r="ER64" s="141">
        <f>'PADD5 mthly rpt'!ER$39</f>
        <v>0</v>
      </c>
      <c r="ES64" s="141">
        <f>'PADD5 mthly rpt'!ES$39</f>
        <v>0</v>
      </c>
      <c r="ET64" s="141">
        <f>'PADD5 mthly rpt'!ET$39</f>
        <v>0</v>
      </c>
      <c r="EU64" s="141">
        <f>'PADD5 mthly rpt'!EU$39</f>
        <v>0</v>
      </c>
      <c r="EV64" s="141">
        <f>'PADD5 mthly rpt'!EV$39</f>
        <v>0</v>
      </c>
      <c r="EW64" s="141">
        <f>'PADD5 mthly rpt'!EW$39</f>
        <v>0</v>
      </c>
      <c r="EX64" s="141">
        <f>'PADD5 mthly rpt'!EX$39</f>
        <v>0</v>
      </c>
      <c r="EY64" s="141">
        <f>'PADD5 mthly rpt'!EY$39</f>
        <v>0</v>
      </c>
      <c r="EZ64" s="141">
        <f>'PADD5 mthly rpt'!EZ$39</f>
        <v>0</v>
      </c>
      <c r="FA64" s="141">
        <f>'PADD5 mthly rpt'!FA$39</f>
        <v>0</v>
      </c>
      <c r="FB64" s="141">
        <f>'PADD5 mthly rpt'!FB$39</f>
        <v>0</v>
      </c>
      <c r="FC64" s="141">
        <f>'PADD5 mthly rpt'!FC$39</f>
        <v>0</v>
      </c>
      <c r="FD64" s="141">
        <f>'PADD5 mthly rpt'!FD$39</f>
        <v>0</v>
      </c>
      <c r="FE64" s="141">
        <f>'PADD5 mthly rpt'!FE$39</f>
        <v>0</v>
      </c>
      <c r="FF64" s="141">
        <f>'PADD5 mthly rpt'!FF$39</f>
        <v>0</v>
      </c>
      <c r="FG64" s="141">
        <f>'PADD5 mthly rpt'!FG$39</f>
        <v>0</v>
      </c>
      <c r="FH64" s="141">
        <f>'PADD5 mthly rpt'!FH$39</f>
        <v>0</v>
      </c>
      <c r="FI64" s="141">
        <f>'PADD5 mthly rpt'!FI$39</f>
        <v>0</v>
      </c>
      <c r="FJ64" s="141">
        <f>'PADD5 mthly rpt'!FJ$39</f>
        <v>0</v>
      </c>
      <c r="FK64" s="141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30">
        <f>'PADD5 mthly rpt'!FV$39</f>
        <v>0</v>
      </c>
      <c r="FW64" s="30">
        <f>'PADD5 mthly rpt'!FW$39</f>
        <v>0</v>
      </c>
      <c r="FX64" s="30">
        <f>'PADD5 mthly rpt'!FX$39</f>
        <v>-71.910933408836627</v>
      </c>
      <c r="FY64" s="254">
        <f>'PADD5 mthly rpt'!FY$39</f>
        <v>12.943058446237046</v>
      </c>
      <c r="FZ64" s="116">
        <f>'PADD5 mthly rpt'!FZ$39</f>
        <v>112.36400699634237</v>
      </c>
      <c r="GA64" s="116">
        <f>'PADD5 mthly rpt'!GA$39</f>
        <v>170.92498317848731</v>
      </c>
      <c r="GB64" s="116">
        <f>'PADD5 mthly rpt'!GB$39</f>
        <v>212.93410273634845</v>
      </c>
      <c r="GC64" s="116">
        <f>'PADD5 mthly rpt'!GC$39</f>
        <v>229.67705778955656</v>
      </c>
      <c r="GD64" s="116">
        <f>'PADD5 mthly rpt'!GD$39</f>
        <v>223.2786149855574</v>
      </c>
      <c r="GE64" s="116">
        <f>'PADD5 mthly rpt'!GE$39</f>
        <v>206.04995638705475</v>
      </c>
      <c r="GF64" s="116"/>
      <c r="GG64" s="116"/>
      <c r="GH64" s="116"/>
      <c r="GI64" s="116"/>
      <c r="GJ64" s="116"/>
      <c r="GK64" s="116"/>
      <c r="GL64" s="116"/>
    </row>
    <row r="65" spans="1:194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261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</row>
    <row r="66" spans="1:194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49">
        <f>'PADD5 mthly rpt'!DZ$41</f>
        <v>26.363929141632742</v>
      </c>
      <c r="EA66" s="149">
        <f>'PADD5 mthly rpt'!EA$41</f>
        <v>36.397878054011166</v>
      </c>
      <c r="EB66" s="149">
        <f>'PADD5 mthly rpt'!EB$41</f>
        <v>25.365345602213161</v>
      </c>
      <c r="EC66" s="149">
        <f>'PADD5 mthly rpt'!EC$41</f>
        <v>22.407353425962146</v>
      </c>
      <c r="ED66" s="149">
        <f>'PADD5 mthly rpt'!ED$41</f>
        <v>12.705531634746142</v>
      </c>
      <c r="EE66" s="149">
        <f>'PADD5 mthly rpt'!EE$41</f>
        <v>8.0021431923329871</v>
      </c>
      <c r="EF66" s="149">
        <f>'PADD5 mthly rpt'!EF$41</f>
        <v>6.8340876161769257</v>
      </c>
      <c r="EG66" s="149">
        <f>'PADD5 mthly rpt'!EG$41</f>
        <v>6.159235006869662</v>
      </c>
      <c r="EH66" s="149">
        <f>'PADD5 mthly rpt'!EH$41</f>
        <v>9.7860123911328429</v>
      </c>
      <c r="EI66" s="149">
        <f>'PADD5 mthly rpt'!EI$41</f>
        <v>12.424001324736462</v>
      </c>
      <c r="EJ66" s="149">
        <f>'PADD5 mthly rpt'!EJ$41</f>
        <v>13.014978189217036</v>
      </c>
      <c r="EK66" s="149">
        <f>'PADD5 mthly rpt'!EK$41</f>
        <v>18.68346180410979</v>
      </c>
      <c r="EL66" s="149">
        <f>'PADD5 mthly rpt'!EL$41</f>
        <v>26.492574284748727</v>
      </c>
      <c r="EM66" s="149">
        <f>'PADD5 mthly rpt'!EM$41</f>
        <v>29.249880881366597</v>
      </c>
      <c r="EN66" s="149">
        <f>'PADD5 mthly rpt'!EN$41</f>
        <v>24.090700320307548</v>
      </c>
      <c r="EO66" s="149">
        <f>'PADD5 mthly rpt'!EO$41</f>
        <v>17.593548676727398</v>
      </c>
      <c r="EP66" s="149">
        <f>'PADD5 mthly rpt'!EP$41</f>
        <v>13.478683899522848</v>
      </c>
      <c r="EQ66" s="149">
        <f>'PADD5 mthly rpt'!EQ$41</f>
        <v>9.5718543713248128</v>
      </c>
      <c r="ER66" s="149">
        <f>'PADD5 mthly rpt'!ER$41</f>
        <v>6.9039904763296116</v>
      </c>
      <c r="ES66" s="149">
        <f>'PADD5 mthly rpt'!ES$41</f>
        <v>4.4303885921454862</v>
      </c>
      <c r="ET66" s="149">
        <f>'PADD5 mthly rpt'!ET$41</f>
        <v>6.9566207249799339</v>
      </c>
      <c r="EU66" s="149">
        <f>'PADD5 mthly rpt'!EU$41</f>
        <v>9.8409557231190377</v>
      </c>
      <c r="EV66" s="149">
        <f>'PADD5 mthly rpt'!EV$41</f>
        <v>14.850363761161441</v>
      </c>
      <c r="EW66" s="149">
        <f>'PADD5 mthly rpt'!EW$41</f>
        <v>21.203217862393103</v>
      </c>
      <c r="EX66" s="149">
        <f>'PADD5 mthly rpt'!EX$41</f>
        <v>22.479527604913471</v>
      </c>
      <c r="EY66" s="149">
        <f>'PADD5 mthly rpt'!EY$41</f>
        <v>21.103172717815291</v>
      </c>
      <c r="EZ66" s="149">
        <f>'PADD5 mthly rpt'!EZ$41</f>
        <v>21.712693688946693</v>
      </c>
      <c r="FA66" s="149">
        <f>'PADD5 mthly rpt'!FA$41</f>
        <v>17.351057399969115</v>
      </c>
      <c r="FB66" s="149">
        <f>'PADD5 mthly rpt'!FB$41</f>
        <v>12.852178567337893</v>
      </c>
      <c r="FC66" s="149">
        <f>'PADD5 mthly rpt'!FC$41</f>
        <v>8.965602111258816</v>
      </c>
      <c r="FD66" s="149">
        <f>'PADD5 mthly rpt'!FD$41</f>
        <v>7.634727559056504</v>
      </c>
      <c r="FE66" s="149">
        <f>'PADD5 mthly rpt'!FE$41</f>
        <v>6.0257722168154251</v>
      </c>
      <c r="FF66" s="149">
        <f>'PADD5 mthly rpt'!FF$41</f>
        <v>7.0139221716417337</v>
      </c>
      <c r="FG66" s="149">
        <f>'PADD5 mthly rpt'!FG$41</f>
        <v>12.173064976656235</v>
      </c>
      <c r="FH66" s="149">
        <f>'PADD5 mthly rpt'!FH$41</f>
        <v>14.91123718631761</v>
      </c>
      <c r="FI66" s="149">
        <f>'PADD5 mthly rpt'!FI$41</f>
        <v>21.392994803294133</v>
      </c>
      <c r="FJ66" s="149">
        <f>'PADD5 mthly rpt'!FJ$41</f>
        <v>20.021403187372648</v>
      </c>
      <c r="FK66" s="149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7.4769432629486881</v>
      </c>
      <c r="FP66" s="42">
        <f>'PADD5 mthly rpt'!FP$41</f>
        <v>4.4231891623862909</v>
      </c>
      <c r="FQ66" s="42">
        <f>'PADD5 mthly rpt'!FQ$41</f>
        <v>6.1838839359559863</v>
      </c>
      <c r="FR66" s="42">
        <f>'PADD5 mthly rpt'!FR$41</f>
        <v>5.7264271268548343</v>
      </c>
      <c r="FS66" s="42">
        <f>'PADD5 mthly rpt'!FS$41</f>
        <v>10.977489124732559</v>
      </c>
      <c r="FT66" s="42">
        <f>'PADD5 mthly rpt'!FT$41</f>
        <v>14.498316339656098</v>
      </c>
      <c r="FU66" s="42">
        <f>'PADD5 mthly rpt'!FU$41</f>
        <v>20.774934186309718</v>
      </c>
      <c r="FV66" s="42">
        <f>'PADD5 mthly rpt'!FV$41</f>
        <v>25.210637882301487</v>
      </c>
      <c r="FW66" s="42">
        <f>'PADD5 mthly rpt'!FW$41</f>
        <v>31.016744729855407</v>
      </c>
      <c r="FX66" s="42">
        <f>'PADD5 mthly rpt'!FX$41</f>
        <v>27.843409994279888</v>
      </c>
      <c r="FY66" s="311">
        <f>'PADD5 mthly rpt'!FY$41</f>
        <v>24.21480104354573</v>
      </c>
      <c r="FZ66" s="118">
        <f>'PADD5 mthly rpt'!FZ$41</f>
        <v>18.118741000612683</v>
      </c>
      <c r="GA66" s="118">
        <f>'PADD5 mthly rpt'!GA$41</f>
        <v>16.403955227511087</v>
      </c>
      <c r="GB66" s="118">
        <f>'PADD5 mthly rpt'!GB$41</f>
        <v>16.140200232315813</v>
      </c>
      <c r="GC66" s="118">
        <f>'PADD5 mthly rpt'!GC$41</f>
        <v>14.567526926406137</v>
      </c>
      <c r="GD66" s="118">
        <f>'PADD5 mthly rpt'!GD$41</f>
        <v>16.423806807612575</v>
      </c>
      <c r="GE66" s="118">
        <f>'PADD5 mthly rpt'!GE$41</f>
        <v>14.053145330116298</v>
      </c>
      <c r="GF66" s="118">
        <f>'PADD5 mthly rpt'!GF$41</f>
        <v>16.010748540602606</v>
      </c>
      <c r="GG66" s="118">
        <f>'PADD5 mthly rpt'!GG$41</f>
        <v>18.994843647915946</v>
      </c>
      <c r="GH66" s="118">
        <f>'PADD5 mthly rpt'!GH$41</f>
        <v>17.466561027234896</v>
      </c>
      <c r="GI66" s="118">
        <f>'PADD5 mthly rpt'!GI$41</f>
        <v>16.274836270653292</v>
      </c>
      <c r="GJ66" s="118">
        <f>'PADD5 mthly rpt'!GJ$41</f>
        <v>14.97240778608885</v>
      </c>
      <c r="GK66" s="118">
        <f>'PADD5 mthly rpt'!GK$41</f>
        <v>13.420668945870295</v>
      </c>
      <c r="GL66" s="118">
        <f>'PADD5 mthly rpt'!GL$41</f>
        <v>8.092554079538548</v>
      </c>
    </row>
    <row r="67" spans="1:194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49">
        <f>'PADD5 mthly rpt'!DZ$42</f>
        <v>-3.8451561404060328</v>
      </c>
      <c r="EA67" s="149">
        <f>'PADD5 mthly rpt'!EA$42</f>
        <v>2.9305302862258387</v>
      </c>
      <c r="EB67" s="149">
        <f>'PADD5 mthly rpt'!EB$42</f>
        <v>-6.0597749573969786</v>
      </c>
      <c r="EC67" s="149">
        <f>'PADD5 mthly rpt'!EC$42</f>
        <v>-7.5972925288779045</v>
      </c>
      <c r="ED67" s="149">
        <f>'PADD5 mthly rpt'!ED$42</f>
        <v>-9.8522757050784957</v>
      </c>
      <c r="EE67" s="149">
        <f>'PADD5 mthly rpt'!EE$42</f>
        <v>-5.16509223432152</v>
      </c>
      <c r="EF67" s="149">
        <f>'PADD5 mthly rpt'!EF$42</f>
        <v>-4.7642570667113437</v>
      </c>
      <c r="EG67" s="149">
        <f>'PADD5 mthly rpt'!EG$42</f>
        <v>-5.2398551400431339</v>
      </c>
      <c r="EH67" s="149">
        <f>'PADD5 mthly rpt'!EH$42</f>
        <v>-3.7640750867259953</v>
      </c>
      <c r="EI67" s="149">
        <f>'PADD5 mthly rpt'!EI$42</f>
        <v>-2.0584939663319428</v>
      </c>
      <c r="EJ67" s="149">
        <f>'PADD5 mthly rpt'!EJ$42</f>
        <v>-6.7506940816015586</v>
      </c>
      <c r="EK67" s="149">
        <f>'PADD5 mthly rpt'!EK$42</f>
        <v>-3.9946369694763604</v>
      </c>
      <c r="EL67" s="149">
        <f>'PADD5 mthly rpt'!EL$42</f>
        <v>0.12864514311598541</v>
      </c>
      <c r="EM67" s="149">
        <f>'PADD5 mthly rpt'!EM$42</f>
        <v>-7.147997172644569</v>
      </c>
      <c r="EN67" s="149">
        <f>'PADD5 mthly rpt'!EN$42</f>
        <v>-1.2746452819056131</v>
      </c>
      <c r="EO67" s="149">
        <f>'PADD5 mthly rpt'!EO$42</f>
        <v>-4.8138047492347482</v>
      </c>
      <c r="EP67" s="149">
        <f>'PADD5 mthly rpt'!EP$42</f>
        <v>0.77315226477670507</v>
      </c>
      <c r="EQ67" s="149">
        <f>'PADD5 mthly rpt'!EQ$42</f>
        <v>1.5697111789918257</v>
      </c>
      <c r="ER67" s="149">
        <f>'PADD5 mthly rpt'!ER$42</f>
        <v>6.9902860152685875E-2</v>
      </c>
      <c r="ES67" s="149">
        <f>'PADD5 mthly rpt'!ES$42</f>
        <v>-1.7288464147241758</v>
      </c>
      <c r="ET67" s="149">
        <f>'PADD5 mthly rpt'!ET$42</f>
        <v>-2.829391666152909</v>
      </c>
      <c r="EU67" s="149">
        <f>'PADD5 mthly rpt'!EU$42</f>
        <v>-2.5830456016174246</v>
      </c>
      <c r="EV67" s="149">
        <f>'PADD5 mthly rpt'!EV$42</f>
        <v>1.8353855719444052</v>
      </c>
      <c r="EW67" s="149">
        <f>'PADD5 mthly rpt'!EW$42</f>
        <v>2.5197560582833134</v>
      </c>
      <c r="EX67" s="149">
        <f>'PADD5 mthly rpt'!EX$42</f>
        <v>-4.0130466798352558</v>
      </c>
      <c r="EY67" s="149">
        <f>'PADD5 mthly rpt'!EY$42</f>
        <v>-8.1467081635513061</v>
      </c>
      <c r="EZ67" s="149">
        <f>'PADD5 mthly rpt'!EZ$42</f>
        <v>-2.3780066313608543</v>
      </c>
      <c r="FA67" s="149">
        <f>'PADD5 mthly rpt'!FA$42</f>
        <v>-0.24249127675828319</v>
      </c>
      <c r="FB67" s="149">
        <f>'PADD5 mthly rpt'!FB$42</f>
        <v>-0.62650533218495497</v>
      </c>
      <c r="FC67" s="149">
        <f>'PADD5 mthly rpt'!FC$42</f>
        <v>-0.60625226006599675</v>
      </c>
      <c r="FD67" s="149">
        <f>'PADD5 mthly rpt'!FD$42</f>
        <v>0.73073708272689242</v>
      </c>
      <c r="FE67" s="149">
        <f>'PADD5 mthly rpt'!FE$42</f>
        <v>1.5953836246699389</v>
      </c>
      <c r="FF67" s="149">
        <f>'PADD5 mthly rpt'!FF$42</f>
        <v>5.7301446661799815E-2</v>
      </c>
      <c r="FG67" s="149">
        <f>'PADD5 mthly rpt'!FG$42</f>
        <v>2.3321092535371974</v>
      </c>
      <c r="FH67" s="149">
        <f>'PADD5 mthly rpt'!FH$42</f>
        <v>6.0873425156168892E-2</v>
      </c>
      <c r="FI67" s="149">
        <f>'PADD5 mthly rpt'!FI$42</f>
        <v>0.18977694090103014</v>
      </c>
      <c r="FJ67" s="149">
        <f>'PADD5 mthly rpt'!FJ$42</f>
        <v>-2.458124417540823</v>
      </c>
      <c r="FK67" s="149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-1.488658848310128</v>
      </c>
      <c r="FP67" s="42">
        <f>'PADD5 mthly rpt'!FP$42</f>
        <v>-3.2115383966702131</v>
      </c>
      <c r="FQ67" s="42">
        <f>'PADD5 mthly rpt'!FQ$42</f>
        <v>0.15811171914056121</v>
      </c>
      <c r="FR67" s="42">
        <f>'PADD5 mthly rpt'!FR$42</f>
        <v>-1.2874950447868994</v>
      </c>
      <c r="FS67" s="42">
        <f>'PADD5 mthly rpt'!FS$42</f>
        <v>-1.1955758519236763</v>
      </c>
      <c r="FT67" s="42">
        <f>'PADD5 mthly rpt'!FT$42</f>
        <v>-0.41292084666151219</v>
      </c>
      <c r="FU67" s="42">
        <f>'PADD5 mthly rpt'!FU$42</f>
        <v>-0.61806061698441539</v>
      </c>
      <c r="FV67" s="42">
        <f>'PADD5 mthly rpt'!FV$42</f>
        <v>5.1892346949288388</v>
      </c>
      <c r="FW67" s="42">
        <f>'PADD5 mthly rpt'!FW$42</f>
        <v>7.2339410460475406</v>
      </c>
      <c r="FX67" s="42">
        <f>'PADD5 mthly rpt'!FX$42</f>
        <v>8.2199602046118692</v>
      </c>
      <c r="FY67" s="311">
        <f>'PADD5 mthly rpt'!FY$42</f>
        <v>1.9082852705962345</v>
      </c>
      <c r="FZ67" s="118">
        <f>'PADD5 mthly rpt'!FZ$42</f>
        <v>6.3160980308100072</v>
      </c>
      <c r="GA67" s="118">
        <f>'PADD5 mthly rpt'!GA$42</f>
        <v>8.9270119645624</v>
      </c>
      <c r="GB67" s="118">
        <f>'PADD5 mthly rpt'!GB$42</f>
        <v>11.717011069929523</v>
      </c>
      <c r="GC67" s="118">
        <f>'PADD5 mthly rpt'!GC$42</f>
        <v>8.3836429904501504</v>
      </c>
      <c r="GD67" s="118">
        <f>'PADD5 mthly rpt'!GD$42</f>
        <v>10.697379680757741</v>
      </c>
      <c r="GE67" s="118">
        <f>'PADD5 mthly rpt'!GE$42</f>
        <v>3.0756562053837389</v>
      </c>
      <c r="GF67" s="118">
        <f>'PADD5 mthly rpt'!GF$42</f>
        <v>1.5124322009465079</v>
      </c>
      <c r="GG67" s="118">
        <f>'PADD5 mthly rpt'!GG$42</f>
        <v>-1.7800905383937717</v>
      </c>
      <c r="GH67" s="118">
        <f>'PADD5 mthly rpt'!GH$42</f>
        <v>-7.7440768550665915</v>
      </c>
      <c r="GI67" s="118">
        <f>'PADD5 mthly rpt'!GI$42</f>
        <v>-14.741908459202115</v>
      </c>
      <c r="GJ67" s="118">
        <f>'PADD5 mthly rpt'!GJ$42</f>
        <v>-12.871002208191038</v>
      </c>
      <c r="GK67" s="118">
        <f>'PADD5 mthly rpt'!GK$42</f>
        <v>-10.794132097675435</v>
      </c>
      <c r="GL67" s="118">
        <f>'PADD5 mthly rpt'!GL$42</f>
        <v>-10.026186921074135</v>
      </c>
    </row>
    <row r="68" spans="1:194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49">
        <f>'PADD5 mthly rpt'!DZ$43</f>
        <v>-0.800107098607441</v>
      </c>
      <c r="EA68" s="149">
        <f>'PADD5 mthly rpt'!EA$43</f>
        <v>3.5124146514019614</v>
      </c>
      <c r="EB68" s="149">
        <f>'PADD5 mthly rpt'!EB$43</f>
        <v>-4.50827394435359</v>
      </c>
      <c r="EC68" s="149">
        <f>'PADD5 mthly rpt'!EC$43</f>
        <v>-4.4805198751620416</v>
      </c>
      <c r="ED68" s="149">
        <f>'PADD5 mthly rpt'!ED$43</f>
        <v>-4.0919706460808687</v>
      </c>
      <c r="EE68" s="149">
        <f>'PADD5 mthly rpt'!EE$43</f>
        <v>-1.1424977423250162</v>
      </c>
      <c r="EF68" s="149">
        <f>'PADD5 mthly rpt'!EF$43</f>
        <v>-0.91756753272661395</v>
      </c>
      <c r="EG68" s="149">
        <f>'PADD5 mthly rpt'!EG$43</f>
        <v>-0.85175567737064029</v>
      </c>
      <c r="EH68" s="149">
        <f>'PADD5 mthly rpt'!EH$43</f>
        <v>-0.82323162892708091</v>
      </c>
      <c r="EI68" s="149">
        <f>'PADD5 mthly rpt'!EI$43</f>
        <v>-1.3199776611090339</v>
      </c>
      <c r="EJ68" s="149">
        <f>'PADD5 mthly rpt'!EJ$43</f>
        <v>-6.6363332424268542</v>
      </c>
      <c r="EK68" s="149">
        <f>'PADD5 mthly rpt'!EK$43</f>
        <v>-6.8762900345896796</v>
      </c>
      <c r="EL68" s="149">
        <f>'PADD5 mthly rpt'!EL$43</f>
        <v>-0.61999670641625571</v>
      </c>
      <c r="EM68" s="149">
        <f>'PADD5 mthly rpt'!EM$43</f>
        <v>-5.2840963136282504</v>
      </c>
      <c r="EN68" s="149">
        <f>'PADD5 mthly rpt'!EN$43</f>
        <v>-5.0295850748627444</v>
      </c>
      <c r="EO68" s="149">
        <f>'PADD5 mthly rpt'!EO$43</f>
        <v>-8.9840048243652966</v>
      </c>
      <c r="EP68" s="149">
        <f>'PADD5 mthly rpt'!EP$43</f>
        <v>-3.591229358075255</v>
      </c>
      <c r="EQ68" s="149">
        <f>'PADD5 mthly rpt'!EQ$43</f>
        <v>0.4009545269657977</v>
      </c>
      <c r="ER68" s="149">
        <f>'PADD5 mthly rpt'!ER$43</f>
        <v>-1.3528071325191542</v>
      </c>
      <c r="ES68" s="149">
        <f>'PADD5 mthly rpt'!ES$43</f>
        <v>-3.2475773382379769</v>
      </c>
      <c r="ET68" s="149">
        <f>'PADD5 mthly rpt'!ET$43</f>
        <v>-4.1641860929164229</v>
      </c>
      <c r="EU68" s="149">
        <f>'PADD5 mthly rpt'!EU$43</f>
        <v>-4.870166034025889</v>
      </c>
      <c r="EV68" s="149">
        <f>'PADD5 mthly rpt'!EV$43</f>
        <v>-4.638766878693767</v>
      </c>
      <c r="EW68" s="149">
        <f>'PADD5 mthly rpt'!EW$43</f>
        <v>-4.2935316099688805</v>
      </c>
      <c r="EX68" s="149">
        <f>'PADD5 mthly rpt'!EX$43</f>
        <v>-5.0457570504130373</v>
      </c>
      <c r="EY68" s="149">
        <f>'PADD5 mthly rpt'!EY$43</f>
        <v>-13.70410978145042</v>
      </c>
      <c r="EZ68" s="149">
        <f>'PADD5 mthly rpt'!EZ$43</f>
        <v>-6.4976123682328648</v>
      </c>
      <c r="FA68" s="149">
        <f>'PADD5 mthly rpt'!FA$43</f>
        <v>-8.2376601990179878</v>
      </c>
      <c r="FB68" s="149">
        <f>'PADD5 mthly rpt'!FB$43</f>
        <v>-3.9674759718617896</v>
      </c>
      <c r="FC68" s="149">
        <f>'PADD5 mthly rpt'!FC$43</f>
        <v>-0.41306414281726056</v>
      </c>
      <c r="FD68" s="149">
        <f>'PADD5 mthly rpt'!FD$43</f>
        <v>4.4905611605326357E-2</v>
      </c>
      <c r="FE68" s="149">
        <f>'PADD5 mthly rpt'!FE$43</f>
        <v>-0.95691612022349037</v>
      </c>
      <c r="FF68" s="149">
        <f>'PADD5 mthly rpt'!FF$43</f>
        <v>-2.8368192112791144</v>
      </c>
      <c r="FG68" s="149">
        <f>'PADD5 mthly rpt'!FG$43</f>
        <v>-1.1552292378515805</v>
      </c>
      <c r="FH68" s="149">
        <f>'PADD5 mthly rpt'!FH$43</f>
        <v>-3.1827085073048664</v>
      </c>
      <c r="FI68" s="149">
        <f>'PADD5 mthly rpt'!FI$43</f>
        <v>-1.3679709735840966</v>
      </c>
      <c r="FJ68" s="149">
        <f>'PADD5 mthly rpt'!FJ$43</f>
        <v>-6.2232811651240958</v>
      </c>
      <c r="FK68" s="149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-2.2327649621974937</v>
      </c>
      <c r="FP68" s="42">
        <f>'PADD5 mthly rpt'!FP$43</f>
        <v>-3.381983527765791</v>
      </c>
      <c r="FQ68" s="42">
        <f>'PADD5 mthly rpt'!FQ$43</f>
        <v>-0.56719217451765935</v>
      </c>
      <c r="FR68" s="42">
        <f>'PADD5 mthly rpt'!FR$43</f>
        <v>-3.492715083337429</v>
      </c>
      <c r="FS68" s="42">
        <f>'PADD5 mthly rpt'!FS$43</f>
        <v>-1.7187401094809509</v>
      </c>
      <c r="FT68" s="42">
        <f>'PADD5 mthly rpt'!FT$43</f>
        <v>-2.0207963126631459</v>
      </c>
      <c r="FU68" s="42">
        <f>'PADD5 mthly rpt'!FU$43</f>
        <v>-1.3250682648367693</v>
      </c>
      <c r="FV68" s="42">
        <f>'PADD5 mthly rpt'!FV$43</f>
        <v>9.7333982160215271E-2</v>
      </c>
      <c r="FW68" s="42">
        <f>'PADD5 mthly rpt'!FW$43</f>
        <v>2.2165281088981601</v>
      </c>
      <c r="FX68" s="42">
        <f>'PADD5 mthly rpt'!FX$43</f>
        <v>3.399948002130774</v>
      </c>
      <c r="FY68" s="311">
        <f>'PADD5 mthly rpt'!FY$43</f>
        <v>2.2821767974560885</v>
      </c>
      <c r="FZ68" s="118">
        <f>'PADD5 mthly rpt'!FZ$43</f>
        <v>3.4393721183658439</v>
      </c>
      <c r="GA68" s="118">
        <f>'PADD5 mthly rpt'!GA$43</f>
        <v>6.9671995546071255</v>
      </c>
      <c r="GB68" s="118">
        <f>'PADD5 mthly rpt'!GB$43</f>
        <v>8.6613323329482927</v>
      </c>
      <c r="GC68" s="118">
        <f>'PADD5 mthly rpt'!GC$43</f>
        <v>7.7278529466662658</v>
      </c>
      <c r="GD68" s="118">
        <f>'PADD5 mthly rpt'!GD$43</f>
        <v>7.8171928291189374</v>
      </c>
      <c r="GE68" s="118">
        <f>'PADD5 mthly rpt'!GE$43</f>
        <v>2.0735440420537579</v>
      </c>
      <c r="GF68" s="118">
        <f>'PADD5 mthly rpt'!GF$43</f>
        <v>0.60263499116844876</v>
      </c>
      <c r="GG68" s="118">
        <f>'PADD5 mthly rpt'!GG$43</f>
        <v>-1.951697838022632</v>
      </c>
      <c r="GH68" s="118">
        <f>'PADD5 mthly rpt'!GH$43</f>
        <v>-6.6470533929589166</v>
      </c>
      <c r="GI68" s="118">
        <f>'PADD5 mthly rpt'!GI$43</f>
        <v>-12.035259742717972</v>
      </c>
      <c r="GJ68" s="118">
        <f>'PADD5 mthly rpt'!GJ$43</f>
        <v>-8.7547120929942128</v>
      </c>
      <c r="GK68" s="118">
        <f>'PADD5 mthly rpt'!GK$43</f>
        <v>-7.3539863179604819</v>
      </c>
      <c r="GL68" s="118">
        <f>'PADD5 mthly rpt'!GL$43</f>
        <v>-5.6990015348659</v>
      </c>
    </row>
    <row r="69" spans="1:194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49">
        <f>'PADD5 mthly rpt'!DZ$44</f>
        <v>23.539570365478884</v>
      </c>
      <c r="EA69" s="149">
        <f>'PADD5 mthly rpt'!EA$44</f>
        <v>33.573519277857308</v>
      </c>
      <c r="EB69" s="149">
        <f>'PADD5 mthly rpt'!EB$44</f>
        <v>22.540986826059303</v>
      </c>
      <c r="EC69" s="149">
        <f>'PADD5 mthly rpt'!EC$44</f>
        <v>19.582994649808288</v>
      </c>
      <c r="ED69" s="149">
        <f>'PADD5 mthly rpt'!ED$44</f>
        <v>9.8811728585922847</v>
      </c>
      <c r="EE69" s="149">
        <f>'PADD5 mthly rpt'!EE$44</f>
        <v>5.1777844161791293</v>
      </c>
      <c r="EF69" s="149">
        <f>'PADD5 mthly rpt'!EF$44</f>
        <v>4.0097288400230688</v>
      </c>
      <c r="EG69" s="149">
        <f>'PADD5 mthly rpt'!EG$44</f>
        <v>3.3348762307158046</v>
      </c>
      <c r="EH69" s="149">
        <f>'PADD5 mthly rpt'!EH$44</f>
        <v>6.9616536149789852</v>
      </c>
      <c r="EI69" s="149">
        <f>'PADD5 mthly rpt'!EI$44</f>
        <v>9.5996425485826045</v>
      </c>
      <c r="EJ69" s="149">
        <f>'PADD5 mthly rpt'!EJ$44</f>
        <v>10.190619413063178</v>
      </c>
      <c r="EK69" s="149">
        <f>'PADD5 mthly rpt'!EK$44</f>
        <v>15.859103027955932</v>
      </c>
      <c r="EL69" s="149">
        <f>'PADD5 mthly rpt'!EL$44</f>
        <v>23.668215508594869</v>
      </c>
      <c r="EM69" s="149">
        <f>'PADD5 mthly rpt'!EM$44</f>
        <v>26.425522105212739</v>
      </c>
      <c r="EN69" s="149">
        <f>'PADD5 mthly rpt'!EN$44</f>
        <v>21.26634154415369</v>
      </c>
      <c r="EO69" s="149">
        <f>'PADD5 mthly rpt'!EO$44</f>
        <v>14.76918990057354</v>
      </c>
      <c r="EP69" s="149">
        <f>'PADD5 mthly rpt'!EP$44</f>
        <v>10.65432512336899</v>
      </c>
      <c r="EQ69" s="149">
        <f>'PADD5 mthly rpt'!EQ$44</f>
        <v>6.747495595170955</v>
      </c>
      <c r="ER69" s="149">
        <f>'PADD5 mthly rpt'!ER$44</f>
        <v>4.0796317001757547</v>
      </c>
      <c r="ES69" s="149">
        <f>'PADD5 mthly rpt'!ES$44</f>
        <v>1.6060298159916289</v>
      </c>
      <c r="ET69" s="149">
        <f>'PADD5 mthly rpt'!ET$44</f>
        <v>4.132261948826077</v>
      </c>
      <c r="EU69" s="149">
        <f>'PADD5 mthly rpt'!EU$44</f>
        <v>7.0165969469651799</v>
      </c>
      <c r="EV69" s="149">
        <f>'PADD5 mthly rpt'!EV$44</f>
        <v>12.026004985007583</v>
      </c>
      <c r="EW69" s="149">
        <f>'PADD5 mthly rpt'!EW$44</f>
        <v>18.378859086239245</v>
      </c>
      <c r="EX69" s="149">
        <f>'PADD5 mthly rpt'!EX$44</f>
        <v>19.655168828759614</v>
      </c>
      <c r="EY69" s="149">
        <f>'PADD5 mthly rpt'!EY$44</f>
        <v>18.278813941661433</v>
      </c>
      <c r="EZ69" s="149">
        <f>'PADD5 mthly rpt'!EZ$44</f>
        <v>18.888334912792835</v>
      </c>
      <c r="FA69" s="149">
        <f>'PADD5 mthly rpt'!FA$44</f>
        <v>14.526698623815257</v>
      </c>
      <c r="FB69" s="149">
        <f>'PADD5 mthly rpt'!FB$44</f>
        <v>10.027819791184035</v>
      </c>
      <c r="FC69" s="149">
        <f>'PADD5 mthly rpt'!FC$44</f>
        <v>6.1412433351049582</v>
      </c>
      <c r="FD69" s="149">
        <f>'PADD5 mthly rpt'!FD$44</f>
        <v>4.8103687829026462</v>
      </c>
      <c r="FE69" s="149">
        <f>'PADD5 mthly rpt'!FE$44</f>
        <v>3.2014134406615677</v>
      </c>
      <c r="FF69" s="149">
        <f>'PADD5 mthly rpt'!FF$44</f>
        <v>4.1895633954878768</v>
      </c>
      <c r="FG69" s="149">
        <f>'PADD5 mthly rpt'!FG$44</f>
        <v>9.3487062005023773</v>
      </c>
      <c r="FH69" s="149">
        <f>'PADD5 mthly rpt'!FH$44</f>
        <v>12.086878410163752</v>
      </c>
      <c r="FI69" s="149">
        <f>'PADD5 mthly rpt'!FI$44</f>
        <v>18.568636027140276</v>
      </c>
      <c r="FJ69" s="149">
        <f>'PADD5 mthly rpt'!FJ$44</f>
        <v>17.197044411218791</v>
      </c>
      <c r="FK69" s="149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4.6525844867948312</v>
      </c>
      <c r="FP69" s="42">
        <f>'PADD5 mthly rpt'!FP$44</f>
        <v>1.5988303862324336</v>
      </c>
      <c r="FQ69" s="42">
        <f>'PADD5 mthly rpt'!FQ$44</f>
        <v>3.359525159802129</v>
      </c>
      <c r="FR69" s="42">
        <f>'PADD5 mthly rpt'!FR$44</f>
        <v>2.902068350700977</v>
      </c>
      <c r="FS69" s="42">
        <f>'PADD5 mthly rpt'!FS$44</f>
        <v>8.153130348578701</v>
      </c>
      <c r="FT69" s="42">
        <f>'PADD5 mthly rpt'!FT$44</f>
        <v>11.67395756350224</v>
      </c>
      <c r="FU69" s="42">
        <f>'PADD5 mthly rpt'!FU$44</f>
        <v>17.95057541015586</v>
      </c>
      <c r="FV69" s="42">
        <f>'PADD5 mthly rpt'!FV$44</f>
        <v>22.386279106147629</v>
      </c>
      <c r="FW69" s="42">
        <f>'PADD5 mthly rpt'!FW$44</f>
        <v>28.19238595370155</v>
      </c>
      <c r="FX69" s="42">
        <f>'PADD5 mthly rpt'!FX$44</f>
        <v>25.01905121812603</v>
      </c>
      <c r="FY69" s="311">
        <f>'PADD5 mthly rpt'!FY$44</f>
        <v>21.390442267391872</v>
      </c>
      <c r="FZ69" s="118">
        <f>'PADD5 mthly rpt'!FZ$44</f>
        <v>15.294382224458825</v>
      </c>
      <c r="GA69" s="118">
        <f>'PADD5 mthly rpt'!GA$44</f>
        <v>13.579596451357229</v>
      </c>
      <c r="GB69" s="118">
        <f>'PADD5 mthly rpt'!GB$44</f>
        <v>13.315841456161955</v>
      </c>
      <c r="GC69" s="118">
        <f>'PADD5 mthly rpt'!GC$44</f>
        <v>11.743168150252279</v>
      </c>
      <c r="GD69" s="118">
        <f>'PADD5 mthly rpt'!GD$44</f>
        <v>13.599448031458717</v>
      </c>
      <c r="GE69" s="118">
        <f>'PADD5 mthly rpt'!GE$44</f>
        <v>11.22878655396244</v>
      </c>
      <c r="GF69" s="118">
        <f>'PADD5 mthly rpt'!GF$44</f>
        <v>13.186389764448748</v>
      </c>
      <c r="GG69" s="118">
        <f>'PADD5 mthly rpt'!GG$44</f>
        <v>16.170484871762088</v>
      </c>
      <c r="GH69" s="118">
        <f>'PADD5 mthly rpt'!GH$44</f>
        <v>14.642202251081038</v>
      </c>
      <c r="GI69" s="118">
        <f>'PADD5 mthly rpt'!GI$44</f>
        <v>13.450477494499435</v>
      </c>
      <c r="GJ69" s="118">
        <f>'PADD5 mthly rpt'!GJ$44</f>
        <v>12.148049009934992</v>
      </c>
      <c r="GK69" s="118">
        <f>'PADD5 mthly rpt'!GK$44</f>
        <v>10.596310169716437</v>
      </c>
      <c r="GL69" s="118">
        <f>'PADD5 mthly rpt'!GL$44</f>
        <v>5.2681953033846902</v>
      </c>
    </row>
    <row r="70" spans="1:194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49">
        <f>'PADD5 mthly rpt'!DZ$45</f>
        <v>0</v>
      </c>
      <c r="EA70" s="149">
        <f>'PADD5 mthly rpt'!EA$45</f>
        <v>0</v>
      </c>
      <c r="EB70" s="149">
        <f>'PADD5 mthly rpt'!EB$45</f>
        <v>0</v>
      </c>
      <c r="EC70" s="149">
        <f>'PADD5 mthly rpt'!EC$45</f>
        <v>0</v>
      </c>
      <c r="ED70" s="149">
        <f>'PADD5 mthly rpt'!ED$45</f>
        <v>0</v>
      </c>
      <c r="EE70" s="149">
        <f>'PADD5 mthly rpt'!EE$45</f>
        <v>0</v>
      </c>
      <c r="EF70" s="149">
        <f>'PADD5 mthly rpt'!EF$45</f>
        <v>0</v>
      </c>
      <c r="EG70" s="149">
        <f>'PADD5 mthly rpt'!EG$45</f>
        <v>0</v>
      </c>
      <c r="EH70" s="149">
        <f>'PADD5 mthly rpt'!EH$45</f>
        <v>0</v>
      </c>
      <c r="EI70" s="149">
        <f>'PADD5 mthly rpt'!EI$45</f>
        <v>0</v>
      </c>
      <c r="EJ70" s="149">
        <f>'PADD5 mthly rpt'!EJ$45</f>
        <v>0</v>
      </c>
      <c r="EK70" s="149">
        <f>'PADD5 mthly rpt'!EK$45</f>
        <v>0</v>
      </c>
      <c r="EL70" s="149">
        <f>'PADD5 mthly rpt'!EL$45</f>
        <v>0</v>
      </c>
      <c r="EM70" s="149">
        <f>'PADD5 mthly rpt'!EM$45</f>
        <v>0</v>
      </c>
      <c r="EN70" s="149">
        <f>'PADD5 mthly rpt'!EN$45</f>
        <v>0</v>
      </c>
      <c r="EO70" s="149">
        <f>'PADD5 mthly rpt'!EO$45</f>
        <v>0</v>
      </c>
      <c r="EP70" s="149">
        <f>'PADD5 mthly rpt'!EP$45</f>
        <v>0</v>
      </c>
      <c r="EQ70" s="149">
        <f>'PADD5 mthly rpt'!EQ$45</f>
        <v>0</v>
      </c>
      <c r="ER70" s="149">
        <f>'PADD5 mthly rpt'!ER$45</f>
        <v>0</v>
      </c>
      <c r="ES70" s="149">
        <f>'PADD5 mthly rpt'!ES$45</f>
        <v>0</v>
      </c>
      <c r="ET70" s="149">
        <f>'PADD5 mthly rpt'!ET$45</f>
        <v>0</v>
      </c>
      <c r="EU70" s="149">
        <f>'PADD5 mthly rpt'!EU$45</f>
        <v>0</v>
      </c>
      <c r="EV70" s="149">
        <f>'PADD5 mthly rpt'!EV$45</f>
        <v>0</v>
      </c>
      <c r="EW70" s="149">
        <f>'PADD5 mthly rpt'!EW$45</f>
        <v>0</v>
      </c>
      <c r="EX70" s="149">
        <f>'PADD5 mthly rpt'!EX$45</f>
        <v>0</v>
      </c>
      <c r="EY70" s="149">
        <f>'PADD5 mthly rpt'!EY$45</f>
        <v>0</v>
      </c>
      <c r="EZ70" s="149">
        <f>'PADD5 mthly rpt'!EZ$45</f>
        <v>0</v>
      </c>
      <c r="FA70" s="149">
        <f>'PADD5 mthly rpt'!FA$45</f>
        <v>0</v>
      </c>
      <c r="FB70" s="149">
        <f>'PADD5 mthly rpt'!FB$45</f>
        <v>0</v>
      </c>
      <c r="FC70" s="149">
        <f>'PADD5 mthly rpt'!FC$45</f>
        <v>0</v>
      </c>
      <c r="FD70" s="149">
        <f>'PADD5 mthly rpt'!FD$45</f>
        <v>0</v>
      </c>
      <c r="FE70" s="149">
        <f>'PADD5 mthly rpt'!FE$45</f>
        <v>0</v>
      </c>
      <c r="FF70" s="149">
        <f>'PADD5 mthly rpt'!FF$45</f>
        <v>0</v>
      </c>
      <c r="FG70" s="149">
        <f>'PADD5 mthly rpt'!FG$45</f>
        <v>0</v>
      </c>
      <c r="FH70" s="149">
        <f>'PADD5 mthly rpt'!FH$45</f>
        <v>0</v>
      </c>
      <c r="FI70" s="149">
        <f>'PADD5 mthly rpt'!FI$45</f>
        <v>0</v>
      </c>
      <c r="FJ70" s="149">
        <f>'PADD5 mthly rpt'!FJ$45</f>
        <v>0</v>
      </c>
      <c r="FK70" s="149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0.62752264937226609</v>
      </c>
      <c r="FP70" s="42">
        <f>'PADD5 mthly rpt'!FP$45</f>
        <v>0.30479349858427085</v>
      </c>
      <c r="FQ70" s="42">
        <f>'PADD5 mthly rpt'!FQ$45</f>
        <v>0.47454111963089574</v>
      </c>
      <c r="FR70" s="42">
        <f>'PADD5 mthly rpt'!FR$45</f>
        <v>0.4273621494067168</v>
      </c>
      <c r="FS70" s="42">
        <f>'PADD5 mthly rpt'!FS$45</f>
        <v>0.87433708009287692</v>
      </c>
      <c r="FT70" s="42">
        <f>'PADD5 mthly rpt'!FT$45</f>
        <v>1.0815648625174443</v>
      </c>
      <c r="FU70" s="42">
        <f>'PADD5 mthly rpt'!FU$45</f>
        <v>1.4850974979007603</v>
      </c>
      <c r="FV70" s="42">
        <f>'PADD5 mthly rpt'!FV$45</f>
        <v>1.8348247521801255</v>
      </c>
      <c r="FW70" s="42">
        <f>'PADD5 mthly rpt'!FW$45</f>
        <v>2.445727625067736</v>
      </c>
      <c r="FX70" s="42">
        <f>'PADD5 mthly rpt'!FX$45</f>
        <v>3.7770336386243883</v>
      </c>
      <c r="FY70" s="311">
        <f>'PADD5 mthly rpt'!FY$45</f>
        <v>2.317644681412002</v>
      </c>
      <c r="FZ70" s="118">
        <f>'PADD5 mthly rpt'!FZ$45</f>
        <v>2.4861627336747816</v>
      </c>
      <c r="GA70" s="118">
        <f>'PADD5 mthly rpt'!GA$45</f>
        <v>2.8304517348195724</v>
      </c>
      <c r="GB70" s="118">
        <f>'PADD5 mthly rpt'!GB$45</f>
        <v>3.4413317723811279</v>
      </c>
      <c r="GC70" s="118">
        <f>'PADD5 mthly rpt'!GC$45</f>
        <v>3.5392417412660322</v>
      </c>
      <c r="GD70" s="118">
        <f>'PADD5 mthly rpt'!GD$45</f>
        <v>3.959717628020698</v>
      </c>
      <c r="GE70" s="118">
        <f>'PADD5 mthly rpt'!GE$45</f>
        <v>3.6568379555591335</v>
      </c>
      <c r="GF70" s="118">
        <f>'PADD5 mthly rpt'!GF$45</f>
        <v>3.5732258069355911</v>
      </c>
      <c r="GG70" s="118">
        <f>'PADD5 mthly rpt'!GG$45</f>
        <v>3.5935762037232539</v>
      </c>
      <c r="GH70" s="118">
        <f>'PADD5 mthly rpt'!GH$45</f>
        <v>3.0917884451524369</v>
      </c>
      <c r="GI70" s="118">
        <f>'PADD5 mthly rpt'!GI$45</f>
        <v>2.880701129990543</v>
      </c>
      <c r="GJ70" s="118">
        <f>'PADD5 mthly rpt'!GJ$45</f>
        <v>2.7836544177587363</v>
      </c>
      <c r="GK70" s="118">
        <f>'PADD5 mthly rpt'!GK$45</f>
        <v>2.9039282965474857</v>
      </c>
      <c r="GL70" s="118">
        <f>'PADD5 mthly rpt'!GL$45</f>
        <v>8.092554079538548</v>
      </c>
    </row>
    <row r="71" spans="1:194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65"/>
      <c r="EN71" s="165"/>
      <c r="EO71" s="165"/>
      <c r="EP71" s="173"/>
      <c r="EQ71" s="173"/>
      <c r="ER71" s="193"/>
      <c r="ES71" s="193"/>
      <c r="ET71" s="193"/>
      <c r="EU71" s="193"/>
      <c r="EV71" s="193"/>
      <c r="EW71" s="205"/>
      <c r="EX71" s="205"/>
      <c r="EY71" s="205"/>
      <c r="EZ71" s="205"/>
      <c r="FA71" s="205"/>
      <c r="FB71" s="205"/>
      <c r="FC71" s="205"/>
      <c r="FD71" s="229"/>
      <c r="FE71" s="241"/>
      <c r="FF71" s="241"/>
      <c r="FG71" s="241"/>
      <c r="FH71" s="241"/>
      <c r="FI71" s="241"/>
      <c r="FJ71" s="241"/>
      <c r="FK71" s="24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310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</row>
    <row r="72" spans="1:194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Q72" s="172"/>
      <c r="ES72" s="192"/>
      <c r="ET72" s="192"/>
      <c r="EU72" s="192"/>
      <c r="EV72" s="192"/>
      <c r="EW72" s="206"/>
      <c r="EX72" s="206"/>
      <c r="EY72" s="206"/>
      <c r="EZ72" s="206"/>
      <c r="FA72" s="206"/>
      <c r="FB72" s="206"/>
      <c r="FC72" s="206"/>
      <c r="FP72" s="274"/>
      <c r="FQ72" s="274"/>
      <c r="FR72" s="274"/>
      <c r="FS72" s="274"/>
      <c r="FT72" s="274"/>
      <c r="FU72" s="274"/>
      <c r="FV72" s="274"/>
      <c r="FW72" s="274"/>
      <c r="FX72" s="274"/>
      <c r="FY72" s="112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</row>
    <row r="73" spans="1:194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1">
        <f>'US mthly rpt'!DZ35</f>
        <v>97570</v>
      </c>
      <c r="EA73" s="141">
        <f>'US mthly rpt'!EA35</f>
        <v>100190</v>
      </c>
      <c r="EB73" s="141">
        <f>'US mthly rpt'!EB35</f>
        <v>104546</v>
      </c>
      <c r="EC73" s="141">
        <f>'US mthly rpt'!EC35</f>
        <v>104406</v>
      </c>
      <c r="ED73" s="141">
        <f>'US mthly rpt'!ED35</f>
        <v>96247</v>
      </c>
      <c r="EE73" s="141">
        <f>'US mthly rpt'!EE35</f>
        <v>78414</v>
      </c>
      <c r="EF73" s="141">
        <f>'US mthly rpt'!EF35</f>
        <v>64797</v>
      </c>
      <c r="EG73" s="141">
        <f>'US mthly rpt'!EG35</f>
        <v>66378</v>
      </c>
      <c r="EH73" s="141">
        <f>'US mthly rpt'!EH35</f>
        <v>73861</v>
      </c>
      <c r="EI73" s="141">
        <f>'US mthly rpt'!EI35</f>
        <v>76605</v>
      </c>
      <c r="EJ73" s="141">
        <f>'US mthly rpt'!EJ35</f>
        <v>85179</v>
      </c>
      <c r="EK73" s="141">
        <f>'US mthly rpt'!EK35</f>
        <v>90602</v>
      </c>
      <c r="EL73" s="141">
        <f>'US mthly rpt'!EL35</f>
        <v>98823</v>
      </c>
      <c r="EM73" s="141">
        <f>'US mthly rpt'!EM35</f>
        <v>103828</v>
      </c>
      <c r="EN73" s="141">
        <f>'US mthly rpt'!EN35</f>
        <v>102093</v>
      </c>
      <c r="EO73" s="141">
        <f>'US mthly rpt'!EO35</f>
        <v>100909</v>
      </c>
      <c r="EP73" s="141">
        <f>'US mthly rpt'!EP35</f>
        <v>84096</v>
      </c>
      <c r="EQ73" s="141">
        <f>'US mthly rpt'!EQ35</f>
        <v>59442</v>
      </c>
      <c r="ER73" s="141">
        <f>'US mthly rpt'!ER35</f>
        <v>49494</v>
      </c>
      <c r="ES73" s="141">
        <f>'US mthly rpt'!ES35</f>
        <v>43978</v>
      </c>
      <c r="ET73" s="141">
        <f>'US mthly rpt'!ET35</f>
        <v>42886</v>
      </c>
      <c r="EU73" s="141">
        <f>'US mthly rpt'!EU35</f>
        <v>50160</v>
      </c>
      <c r="EV73" s="141">
        <f>'US mthly rpt'!EV35</f>
        <v>60915</v>
      </c>
      <c r="EW73" s="141">
        <f>'US mthly rpt'!EW35</f>
        <v>68382</v>
      </c>
      <c r="EX73" s="141">
        <f>'US mthly rpt'!EX35</f>
        <v>79380</v>
      </c>
      <c r="EY73" s="141">
        <f>'US mthly rpt'!EY35</f>
        <v>76454</v>
      </c>
      <c r="EZ73" s="141">
        <f>'US mthly rpt'!EZ35</f>
        <v>77594</v>
      </c>
      <c r="FA73" s="141">
        <f>'US mthly rpt'!FA35</f>
        <v>74717</v>
      </c>
      <c r="FB73" s="141">
        <f>'US mthly rpt'!FB35</f>
        <v>66828</v>
      </c>
      <c r="FC73" s="141">
        <f>'US mthly rpt'!FC35</f>
        <v>50301</v>
      </c>
      <c r="FD73" s="141">
        <f>'US mthly rpt'!FD35</f>
        <v>43343</v>
      </c>
      <c r="FE73" s="141">
        <f>'US mthly rpt'!FE35</f>
        <v>37859</v>
      </c>
      <c r="FF73" s="141">
        <f>'US mthly rpt'!FF35</f>
        <v>39457</v>
      </c>
      <c r="FG73" s="141">
        <f>'US mthly rpt'!FG35</f>
        <v>48013</v>
      </c>
      <c r="FH73" s="141">
        <f>'US mthly rpt'!FH35</f>
        <v>60159</v>
      </c>
      <c r="FI73" s="141">
        <f>'US mthly rpt'!FI35</f>
        <v>63831</v>
      </c>
      <c r="FJ73" s="141">
        <f>'US mthly rpt'!FJ35</f>
        <v>70406</v>
      </c>
      <c r="FK73" s="141">
        <f>'US mthly rpt'!FK35</f>
        <v>79125</v>
      </c>
      <c r="FL73" s="30">
        <f>'US mthly rpt'!FL35</f>
        <v>84122</v>
      </c>
      <c r="FM73" s="30">
        <f>'US mthly rpt'!FM35</f>
        <v>80099</v>
      </c>
      <c r="FN73" s="30">
        <f>'US mthly rpt'!FN35</f>
        <v>70697</v>
      </c>
      <c r="FO73" s="30">
        <f>'US mthly rpt'!FO35</f>
        <v>58298</v>
      </c>
      <c r="FP73" s="30">
        <f>'US mthly rpt'!FP35</f>
        <v>53192</v>
      </c>
      <c r="FQ73" s="30">
        <f>'US mthly rpt'!FQ35</f>
        <v>55688</v>
      </c>
      <c r="FR73" s="30">
        <f>'US mthly rpt'!FR35</f>
        <v>60600</v>
      </c>
      <c r="FS73" s="30">
        <f>'US mthly rpt'!FS35</f>
        <v>70108</v>
      </c>
      <c r="FT73" s="30">
        <f>'US mthly rpt'!FT35</f>
        <v>78382</v>
      </c>
      <c r="FU73" s="30">
        <f>'US mthly rpt'!FU35</f>
        <v>83856</v>
      </c>
      <c r="FV73" s="30">
        <f>'US mthly rpt'!FV35</f>
        <v>97439</v>
      </c>
      <c r="FW73" s="30">
        <f>'US mthly rpt'!FW35</f>
        <v>102649</v>
      </c>
      <c r="FX73" s="30">
        <f>'US mthly rpt'!FX35</f>
        <v>101417</v>
      </c>
      <c r="FY73" s="254">
        <f>'US mthly rpt'!FY35</f>
        <v>93439.440046078089</v>
      </c>
      <c r="FZ73" s="116">
        <f>'US mthly rpt'!FZ35</f>
        <v>90196.52349363103</v>
      </c>
      <c r="GA73" s="116">
        <f>'US mthly rpt'!GA35</f>
        <v>84768.968817312198</v>
      </c>
      <c r="GB73" s="116">
        <f>'US mthly rpt'!GB35</f>
        <v>71550.310515400124</v>
      </c>
      <c r="GC73" s="116">
        <f>'US mthly rpt'!GC35</f>
        <v>62343.60676664627</v>
      </c>
      <c r="GD73" s="116">
        <f>'US mthly rpt'!GD35</f>
        <v>58225.805328022463</v>
      </c>
      <c r="GE73" s="116">
        <f>'US mthly rpt'!GE35</f>
        <v>61756.334453373514</v>
      </c>
      <c r="GF73" s="116">
        <f>'US mthly rpt'!GF35</f>
        <v>68259.286553604528</v>
      </c>
      <c r="GG73" s="116">
        <f>'US mthly rpt'!GG35</f>
        <v>79281.518690622222</v>
      </c>
      <c r="GH73" s="116">
        <f>'US mthly rpt'!GH35</f>
        <v>87062.88245168241</v>
      </c>
      <c r="GI73" s="116">
        <f>'US mthly rpt'!GI35</f>
        <v>94407.806605530495</v>
      </c>
      <c r="GJ73" s="116">
        <f>'US mthly rpt'!GJ35</f>
        <v>90269.631111963696</v>
      </c>
      <c r="GK73" s="116">
        <f>'US mthly rpt'!GK35</f>
        <v>88244.820261674569</v>
      </c>
      <c r="GL73" s="116">
        <f>'US mthly rpt'!GL35</f>
        <v>84188.587352639879</v>
      </c>
    </row>
    <row r="74" spans="1:194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1">
        <f>'US mthly rpt'!DZ36</f>
        <v>20331</v>
      </c>
      <c r="EA74" s="141">
        <f>'US mthly rpt'!EA36</f>
        <v>18782</v>
      </c>
      <c r="EB74" s="141">
        <f>'US mthly rpt'!EB36</f>
        <v>23002</v>
      </c>
      <c r="EC74" s="141">
        <f>'US mthly rpt'!EC36</f>
        <v>23700</v>
      </c>
      <c r="ED74" s="141">
        <f>'US mthly rpt'!ED36</f>
        <v>18301</v>
      </c>
      <c r="EE74" s="141">
        <f>'US mthly rpt'!EE36</f>
        <v>10086</v>
      </c>
      <c r="EF74" s="141">
        <f>'US mthly rpt'!EF36</f>
        <v>8903</v>
      </c>
      <c r="EG74" s="141">
        <f>'US mthly rpt'!EG36</f>
        <v>7145</v>
      </c>
      <c r="EH74" s="141">
        <f>'US mthly rpt'!EH36</f>
        <v>6347</v>
      </c>
      <c r="EI74" s="141">
        <f>'US mthly rpt'!EI36</f>
        <v>-1691</v>
      </c>
      <c r="EJ74" s="141">
        <f>'US mthly rpt'!EJ36</f>
        <v>429.00000000000045</v>
      </c>
      <c r="EK74" s="141">
        <f>'US mthly rpt'!EK36</f>
        <v>-405</v>
      </c>
      <c r="EL74" s="141">
        <f>'US mthly rpt'!EL36</f>
        <v>1253</v>
      </c>
      <c r="EM74" s="141">
        <f>'US mthly rpt'!EM36</f>
        <v>3638</v>
      </c>
      <c r="EN74" s="141">
        <f>'US mthly rpt'!EN36</f>
        <v>-2453</v>
      </c>
      <c r="EO74" s="141">
        <f>'US mthly rpt'!EO36</f>
        <v>-3497</v>
      </c>
      <c r="EP74" s="141">
        <f>'US mthly rpt'!EP36</f>
        <v>-12151</v>
      </c>
      <c r="EQ74" s="141">
        <f>'US mthly rpt'!EQ36</f>
        <v>-18972</v>
      </c>
      <c r="ER74" s="141">
        <f>'US mthly rpt'!ER36</f>
        <v>-15302.999999999998</v>
      </c>
      <c r="ES74" s="141">
        <f>'US mthly rpt'!ES36</f>
        <v>-22400</v>
      </c>
      <c r="ET74" s="141">
        <f>'US mthly rpt'!ET36</f>
        <v>-30975</v>
      </c>
      <c r="EU74" s="141">
        <f>'US mthly rpt'!EU36</f>
        <v>-26445</v>
      </c>
      <c r="EV74" s="141">
        <f>'US mthly rpt'!EV36</f>
        <v>-24264</v>
      </c>
      <c r="EW74" s="141">
        <f>'US mthly rpt'!EW36</f>
        <v>-22220</v>
      </c>
      <c r="EX74" s="141">
        <f>'US mthly rpt'!EX36</f>
        <v>-19443</v>
      </c>
      <c r="EY74" s="141">
        <f>'US mthly rpt'!EY36</f>
        <v>-27374</v>
      </c>
      <c r="EZ74" s="141">
        <f>'US mthly rpt'!EZ36</f>
        <v>-24499</v>
      </c>
      <c r="FA74" s="141">
        <f>'US mthly rpt'!FA36</f>
        <v>-26192</v>
      </c>
      <c r="FB74" s="141">
        <f>'US mthly rpt'!FB36</f>
        <v>-17268</v>
      </c>
      <c r="FC74" s="141">
        <f>'US mthly rpt'!FC36</f>
        <v>-9141</v>
      </c>
      <c r="FD74" s="141">
        <f>'US mthly rpt'!FD36</f>
        <v>-6151.0000000000018</v>
      </c>
      <c r="FE74" s="141">
        <f>'US mthly rpt'!FE36</f>
        <v>-6119</v>
      </c>
      <c r="FF74" s="141">
        <f>'US mthly rpt'!FF36</f>
        <v>-3429</v>
      </c>
      <c r="FG74" s="141">
        <f>'US mthly rpt'!FG36</f>
        <v>-2147</v>
      </c>
      <c r="FH74" s="141">
        <f>'US mthly rpt'!FH36</f>
        <v>-756</v>
      </c>
      <c r="FI74" s="141">
        <f>'US mthly rpt'!FI36</f>
        <v>-4551</v>
      </c>
      <c r="FJ74" s="141">
        <f>'US mthly rpt'!FJ36</f>
        <v>-8974</v>
      </c>
      <c r="FK74" s="141">
        <f>'US mthly rpt'!FK36</f>
        <v>2671</v>
      </c>
      <c r="FL74" s="30">
        <f>'US mthly rpt'!FL36</f>
        <v>6528</v>
      </c>
      <c r="FM74" s="30">
        <f>'US mthly rpt'!FM36</f>
        <v>5382</v>
      </c>
      <c r="FN74" s="30">
        <f>'US mthly rpt'!FN36</f>
        <v>3869</v>
      </c>
      <c r="FO74" s="30">
        <f>'US mthly rpt'!FO36</f>
        <v>7997</v>
      </c>
      <c r="FP74" s="30">
        <f>'US mthly rpt'!FP36</f>
        <v>9849</v>
      </c>
      <c r="FQ74" s="30">
        <f>'US mthly rpt'!FQ36</f>
        <v>17829</v>
      </c>
      <c r="FR74" s="30">
        <f>'US mthly rpt'!FR36</f>
        <v>21143</v>
      </c>
      <c r="FS74" s="30">
        <f>'US mthly rpt'!FS36</f>
        <v>22095</v>
      </c>
      <c r="FT74" s="30">
        <f>'US mthly rpt'!FT36</f>
        <v>18223</v>
      </c>
      <c r="FU74" s="30">
        <f>'US mthly rpt'!FU36</f>
        <v>20025</v>
      </c>
      <c r="FV74" s="30">
        <f>'US mthly rpt'!FV36</f>
        <v>27033</v>
      </c>
      <c r="FW74" s="30">
        <f>'US mthly rpt'!FW36</f>
        <v>23524</v>
      </c>
      <c r="FX74" s="30">
        <f>'US mthly rpt'!FX36</f>
        <v>17295</v>
      </c>
      <c r="FY74" s="254">
        <f>'US mthly rpt'!FY36</f>
        <v>13340.440046078091</v>
      </c>
      <c r="FZ74" s="116">
        <f>'US mthly rpt'!FZ36</f>
        <v>19499.52349363103</v>
      </c>
      <c r="GA74" s="116">
        <f>'US mthly rpt'!GA36</f>
        <v>26470.968817312194</v>
      </c>
      <c r="GB74" s="116">
        <f>'US mthly rpt'!GB36</f>
        <v>18358.31051540011</v>
      </c>
      <c r="GC74" s="116">
        <f>'US mthly rpt'!GC36</f>
        <v>6655.6067666462741</v>
      </c>
      <c r="GD74" s="116">
        <f>'US mthly rpt'!GD36</f>
        <v>-2374.1946719775397</v>
      </c>
      <c r="GE74" s="116">
        <f>'US mthly rpt'!GE36</f>
        <v>-8351.6655466264874</v>
      </c>
      <c r="GF74" s="116">
        <f>'US mthly rpt'!GF36</f>
        <v>-10122.713446395464</v>
      </c>
      <c r="GG74" s="116">
        <f>'US mthly rpt'!GG36</f>
        <v>-4574.4813093777811</v>
      </c>
      <c r="GH74" s="116">
        <f>'US mthly rpt'!GH36</f>
        <v>-10376.117548317585</v>
      </c>
      <c r="GI74" s="116">
        <f>'US mthly rpt'!GI36</f>
        <v>-8241.1933944695011</v>
      </c>
      <c r="GJ74" s="116">
        <f>'US mthly rpt'!GJ36</f>
        <v>-11147.368888036295</v>
      </c>
      <c r="GK74" s="116">
        <f>'US mthly rpt'!GK36</f>
        <v>-5194.6197844035169</v>
      </c>
      <c r="GL74" s="116">
        <f>'US mthly rpt'!GL36</f>
        <v>-6007.9361409911526</v>
      </c>
    </row>
    <row r="75" spans="1:194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1">
        <f>'US mthly rpt'!DZ37</f>
        <v>32271.000000000004</v>
      </c>
      <c r="EA75" s="141">
        <f>'US mthly rpt'!EA37</f>
        <v>31295</v>
      </c>
      <c r="EB75" s="141">
        <f>'US mthly rpt'!EB37</f>
        <v>36577.800000000003</v>
      </c>
      <c r="EC75" s="141">
        <f>'US mthly rpt'!EC37</f>
        <v>38415.800000000003</v>
      </c>
      <c r="ED75" s="141">
        <f>'US mthly rpt'!ED37</f>
        <v>37200.400000000001</v>
      </c>
      <c r="EE75" s="141">
        <f>'US mthly rpt'!EE37</f>
        <v>30832.399999999998</v>
      </c>
      <c r="EF75" s="141">
        <f>'US mthly rpt'!EF37</f>
        <v>24379.892857142859</v>
      </c>
      <c r="EG75" s="141">
        <f>'US mthly rpt'!EG37</f>
        <v>26768.6</v>
      </c>
      <c r="EH75" s="141">
        <f>'US mthly rpt'!EH37</f>
        <v>29533.599999999999</v>
      </c>
      <c r="EI75" s="141">
        <f>'US mthly rpt'!EI37</f>
        <v>24184.399999999998</v>
      </c>
      <c r="EJ75" s="141">
        <f>'US mthly rpt'!EJ37</f>
        <v>25203.600000000002</v>
      </c>
      <c r="EK75" s="141">
        <f>'US mthly rpt'!EK37</f>
        <v>23679.600000000002</v>
      </c>
      <c r="EL75" s="141">
        <f>'US mthly rpt'!EL37</f>
        <v>25770.199999999997</v>
      </c>
      <c r="EM75" s="141">
        <f>'US mthly rpt'!EM37</f>
        <v>27168.6</v>
      </c>
      <c r="EN75" s="141">
        <f>'US mthly rpt'!EN37</f>
        <v>25498</v>
      </c>
      <c r="EO75" s="141">
        <f>'US mthly rpt'!EO37</f>
        <v>26277.8</v>
      </c>
      <c r="EP75" s="141">
        <f>'US mthly rpt'!EP37</f>
        <v>15648.200000000004</v>
      </c>
      <c r="EQ75" s="141">
        <f>'US mthly rpt'!EQ37</f>
        <v>3106.8000000000015</v>
      </c>
      <c r="ER75" s="141">
        <f>'US mthly rpt'!ER37</f>
        <v>1443.6928571428598</v>
      </c>
      <c r="ES75" s="141">
        <f>'US mthly rpt'!ES37</f>
        <v>-4055.400000000001</v>
      </c>
      <c r="ET75" s="141">
        <f>'US mthly rpt'!ET37</f>
        <v>-10590.200000000003</v>
      </c>
      <c r="EU75" s="141">
        <f>'US mthly rpt'!EU37</f>
        <v>-10878.600000000002</v>
      </c>
      <c r="EV75" s="141">
        <f>'US mthly rpt'!EV37</f>
        <v>-8070.2000000000007</v>
      </c>
      <c r="EW75" s="141">
        <f>'US mthly rpt'!EW37</f>
        <v>-7243.7999999999984</v>
      </c>
      <c r="EX75" s="141">
        <f>'US mthly rpt'!EX37</f>
        <v>-3032.1999999999966</v>
      </c>
      <c r="EY75" s="141">
        <f>'US mthly rpt'!EY37</f>
        <v>-9491</v>
      </c>
      <c r="EZ75" s="141">
        <f>'US mthly rpt'!EZ37</f>
        <v>-7475.6000000000022</v>
      </c>
      <c r="FA75" s="141">
        <f>'US mthly rpt'!FA37</f>
        <v>-8291.4000000000015</v>
      </c>
      <c r="FB75" s="141">
        <f>'US mthly rpt'!FB37</f>
        <v>-7443.4</v>
      </c>
      <c r="FC75" s="141">
        <f>'US mthly rpt'!FC37</f>
        <v>-8419.5999999999985</v>
      </c>
      <c r="FD75" s="141">
        <f>'US mthly rpt'!FD37</f>
        <v>-5735.8000000000038</v>
      </c>
      <c r="FE75" s="141">
        <f>'US mthly rpt'!FE37</f>
        <v>-9955.1999999999989</v>
      </c>
      <c r="FF75" s="141">
        <f>'US mthly rpt'!FF37</f>
        <v>-12569.2</v>
      </c>
      <c r="FG75" s="141">
        <f>'US mthly rpt'!FG37</f>
        <v>-11823.799999999997</v>
      </c>
      <c r="FH75" s="141">
        <f>'US mthly rpt'!FH37</f>
        <v>-8651.2000000000025</v>
      </c>
      <c r="FI75" s="141">
        <f>'US mthly rpt'!FI37</f>
        <v>-11724</v>
      </c>
      <c r="FJ75" s="141">
        <f>'US mthly rpt'!FJ37</f>
        <v>-13269.400000000005</v>
      </c>
      <c r="FK75" s="141">
        <f>'US mthly rpt'!FK37</f>
        <v>-6870.8000000000029</v>
      </c>
      <c r="FL75" s="30">
        <f>'US mthly rpt'!FL37</f>
        <v>-1538.5999999999995</v>
      </c>
      <c r="FM75" s="30">
        <f>'US mthly rpt'!FM37</f>
        <v>-3266.199999999998</v>
      </c>
      <c r="FN75" s="30">
        <f>'US mthly rpt'!FN37</f>
        <v>-3341.7999999999956</v>
      </c>
      <c r="FO75" s="30">
        <f>'US mthly rpt'!FO37</f>
        <v>692.19999999999652</v>
      </c>
      <c r="FP75" s="30">
        <f>'US mthly rpt'!FP37</f>
        <v>4843.5999999999985</v>
      </c>
      <c r="FQ75" s="30">
        <f>'US mthly rpt'!FQ37</f>
        <v>8437.0000000000018</v>
      </c>
      <c r="FR75" s="30">
        <f>'US mthly rpt'!FR37</f>
        <v>8894</v>
      </c>
      <c r="FS75" s="30">
        <f>'US mthly rpt'!FS37</f>
        <v>10048.799999999999</v>
      </c>
      <c r="FT75" s="30">
        <f>'US mthly rpt'!FT37</f>
        <v>8601.5999999999985</v>
      </c>
      <c r="FU75" s="30">
        <f>'US mthly rpt'!FU37</f>
        <v>7519.0000000000018</v>
      </c>
      <c r="FV75" s="30">
        <f>'US mthly rpt'!FV37</f>
        <v>12755.399999999998</v>
      </c>
      <c r="FW75" s="30">
        <f>'US mthly rpt'!FW37</f>
        <v>14448.000000000004</v>
      </c>
      <c r="FX75" s="30">
        <f>'US mthly rpt'!FX37</f>
        <v>11437.199999999997</v>
      </c>
      <c r="FY75" s="254">
        <f>'US mthly rpt'!FY37</f>
        <v>5272.0400460780929</v>
      </c>
      <c r="FZ75" s="116">
        <f>'US mthly rpt'!FZ37</f>
        <v>11033.723493631029</v>
      </c>
      <c r="GA75" s="116">
        <f>'US mthly rpt'!GA37</f>
        <v>21812.368817312192</v>
      </c>
      <c r="GB75" s="116">
        <f>'US mthly rpt'!GB37</f>
        <v>18206.310515400113</v>
      </c>
      <c r="GC75" s="116">
        <f>'US mthly rpt'!GC37</f>
        <v>9716.4067666462761</v>
      </c>
      <c r="GD75" s="116">
        <f>'US mthly rpt'!GD37</f>
        <v>1362.2053280224604</v>
      </c>
      <c r="GE75" s="116">
        <f>'US mthly rpt'!GE37</f>
        <v>-2880.0655466264889</v>
      </c>
      <c r="GF75" s="116">
        <f>'US mthly rpt'!GF37</f>
        <v>-5617.7134463954662</v>
      </c>
      <c r="GG75" s="116">
        <f>'US mthly rpt'!GG37</f>
        <v>-254.0813093777806</v>
      </c>
      <c r="GH75" s="116">
        <f>'US mthly rpt'!GH37</f>
        <v>-1660.717548317587</v>
      </c>
      <c r="GI75" s="116">
        <f>'US mthly rpt'!GI37</f>
        <v>1958.6066055304968</v>
      </c>
      <c r="GJ75" s="116">
        <f>'US mthly rpt'!GJ37</f>
        <v>-3684.7688880363003</v>
      </c>
      <c r="GK75" s="116">
        <f>'US mthly rpt'!GK37</f>
        <v>-2469.2677475410419</v>
      </c>
      <c r="GL75" s="116">
        <f>'US mthly rpt'!GL37</f>
        <v>2575.6826539136714</v>
      </c>
    </row>
    <row r="76" spans="1:194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1">
        <f>'US mthly rpt'!DZ38</f>
        <v>73312</v>
      </c>
      <c r="EA76" s="141">
        <f>'US mthly rpt'!EA38</f>
        <v>75932</v>
      </c>
      <c r="EB76" s="141">
        <f>'US mthly rpt'!EB38</f>
        <v>80288</v>
      </c>
      <c r="EC76" s="141">
        <f>'US mthly rpt'!EC38</f>
        <v>80148</v>
      </c>
      <c r="ED76" s="141">
        <f>'US mthly rpt'!ED38</f>
        <v>71989</v>
      </c>
      <c r="EE76" s="141">
        <f>'US mthly rpt'!EE38</f>
        <v>54156</v>
      </c>
      <c r="EF76" s="141">
        <f>'US mthly rpt'!EF38</f>
        <v>40539</v>
      </c>
      <c r="EG76" s="141">
        <f>'US mthly rpt'!EG38</f>
        <v>42120</v>
      </c>
      <c r="EH76" s="141">
        <f>'US mthly rpt'!EH38</f>
        <v>49603</v>
      </c>
      <c r="EI76" s="141">
        <f>'US mthly rpt'!EI38</f>
        <v>52347</v>
      </c>
      <c r="EJ76" s="141">
        <f>'US mthly rpt'!EJ38</f>
        <v>60921</v>
      </c>
      <c r="EK76" s="141">
        <f>'US mthly rpt'!EK38</f>
        <v>66344</v>
      </c>
      <c r="EL76" s="141">
        <f>'US mthly rpt'!EL38</f>
        <v>74565</v>
      </c>
      <c r="EM76" s="141">
        <f>'US mthly rpt'!EM38</f>
        <v>79570</v>
      </c>
      <c r="EN76" s="141">
        <f>'US mthly rpt'!EN38</f>
        <v>77835</v>
      </c>
      <c r="EO76" s="141">
        <f>'US mthly rpt'!EO38</f>
        <v>76651</v>
      </c>
      <c r="EP76" s="141">
        <f>'US mthly rpt'!EP38</f>
        <v>59838</v>
      </c>
      <c r="EQ76" s="141">
        <f>'US mthly rpt'!EQ38</f>
        <v>35184</v>
      </c>
      <c r="ER76" s="141">
        <f>'US mthly rpt'!ER38</f>
        <v>25236</v>
      </c>
      <c r="ES76" s="141">
        <f>'US mthly rpt'!ES38</f>
        <v>19720</v>
      </c>
      <c r="ET76" s="141">
        <f>'US mthly rpt'!ET38</f>
        <v>18628</v>
      </c>
      <c r="EU76" s="141">
        <f>'US mthly rpt'!EU38</f>
        <v>25902</v>
      </c>
      <c r="EV76" s="141">
        <f>'US mthly rpt'!EV38</f>
        <v>36657</v>
      </c>
      <c r="EW76" s="141">
        <f>'US mthly rpt'!EW38</f>
        <v>44124</v>
      </c>
      <c r="EX76" s="141">
        <f>'US mthly rpt'!EX38</f>
        <v>55122</v>
      </c>
      <c r="EY76" s="141">
        <f>'US mthly rpt'!EY38</f>
        <v>52196</v>
      </c>
      <c r="EZ76" s="141">
        <f>'US mthly rpt'!EZ38</f>
        <v>53336</v>
      </c>
      <c r="FA76" s="141">
        <f>'US mthly rpt'!FA38</f>
        <v>50459</v>
      </c>
      <c r="FB76" s="141">
        <f>'US mthly rpt'!FB38</f>
        <v>42570</v>
      </c>
      <c r="FC76" s="141">
        <f>'US mthly rpt'!FC38</f>
        <v>26043</v>
      </c>
      <c r="FD76" s="141">
        <f>'US mthly rpt'!FD38</f>
        <v>19085</v>
      </c>
      <c r="FE76" s="141">
        <f>'US mthly rpt'!FE38</f>
        <v>13601</v>
      </c>
      <c r="FF76" s="141">
        <f>'US mthly rpt'!FF38</f>
        <v>15199</v>
      </c>
      <c r="FG76" s="141">
        <f>'US mthly rpt'!FG38</f>
        <v>23755</v>
      </c>
      <c r="FH76" s="141">
        <f>'US mthly rpt'!FH38</f>
        <v>35901</v>
      </c>
      <c r="FI76" s="141">
        <f>'US mthly rpt'!FI38</f>
        <v>39573</v>
      </c>
      <c r="FJ76" s="141">
        <f>'US mthly rpt'!FJ38</f>
        <v>46148</v>
      </c>
      <c r="FK76" s="141">
        <f>'US mthly rpt'!FK38</f>
        <v>54867</v>
      </c>
      <c r="FL76" s="30">
        <f>'US mthly rpt'!FL38</f>
        <v>59864</v>
      </c>
      <c r="FM76" s="30">
        <f>'US mthly rpt'!FM38</f>
        <v>55841</v>
      </c>
      <c r="FN76" s="30">
        <f>'US mthly rpt'!FN38</f>
        <v>46439</v>
      </c>
      <c r="FO76" s="30">
        <f>'US mthly rpt'!FO38</f>
        <v>34040</v>
      </c>
      <c r="FP76" s="30">
        <f>'US mthly rpt'!FP38</f>
        <v>28934</v>
      </c>
      <c r="FQ76" s="30">
        <f>'US mthly rpt'!FQ38</f>
        <v>31430</v>
      </c>
      <c r="FR76" s="30">
        <f>'US mthly rpt'!FR38</f>
        <v>36342</v>
      </c>
      <c r="FS76" s="30">
        <f>'US mthly rpt'!FS38</f>
        <v>45850</v>
      </c>
      <c r="FT76" s="30">
        <f>'US mthly rpt'!FT38</f>
        <v>54124</v>
      </c>
      <c r="FU76" s="30">
        <f>'US mthly rpt'!FU38</f>
        <v>59598</v>
      </c>
      <c r="FV76" s="30">
        <f>'US mthly rpt'!FV38</f>
        <v>73181</v>
      </c>
      <c r="FW76" s="30">
        <f>'US mthly rpt'!FW38</f>
        <v>78391</v>
      </c>
      <c r="FX76" s="30">
        <f>'US mthly rpt'!FX38</f>
        <v>77159</v>
      </c>
      <c r="FY76" s="254">
        <f>'US mthly rpt'!FY38</f>
        <v>69181.440046078089</v>
      </c>
      <c r="FZ76" s="116">
        <f>'US mthly rpt'!FZ38</f>
        <v>65938.52349363103</v>
      </c>
      <c r="GA76" s="116">
        <f>'US mthly rpt'!GA38</f>
        <v>60510.968817312198</v>
      </c>
      <c r="GB76" s="116">
        <f>'US mthly rpt'!GB38</f>
        <v>47292.310515400124</v>
      </c>
      <c r="GC76" s="116">
        <f>'US mthly rpt'!GC38</f>
        <v>38085.60676664627</v>
      </c>
      <c r="GD76" s="116">
        <f>'US mthly rpt'!GD38</f>
        <v>33967.805328022463</v>
      </c>
      <c r="GE76" s="116">
        <f>'US mthly rpt'!GE38</f>
        <v>37498.334453373514</v>
      </c>
      <c r="GF76" s="116">
        <f>'US mthly rpt'!GF38</f>
        <v>44001.286553604528</v>
      </c>
      <c r="GG76" s="116">
        <f>'US mthly rpt'!GG38</f>
        <v>55023.518690622222</v>
      </c>
      <c r="GH76" s="116">
        <f>'US mthly rpt'!GH38</f>
        <v>62804.88245168241</v>
      </c>
      <c r="GI76" s="116">
        <f>'US mthly rpt'!GI38</f>
        <v>70149.806605530495</v>
      </c>
      <c r="GJ76" s="116">
        <f>'US mthly rpt'!GJ38</f>
        <v>66011.631111963696</v>
      </c>
      <c r="GK76" s="116">
        <f>'US mthly rpt'!GK38</f>
        <v>63986.820261674569</v>
      </c>
      <c r="GL76" s="116">
        <f>'US mthly rpt'!GL38</f>
        <v>59930.587352639879</v>
      </c>
    </row>
    <row r="77" spans="1:194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1">
        <f>'US mthly rpt'!DZ39</f>
        <v>0</v>
      </c>
      <c r="EA77" s="141">
        <f>'US mthly rpt'!EA39</f>
        <v>0</v>
      </c>
      <c r="EB77" s="141">
        <f>'US mthly rpt'!EB39</f>
        <v>0</v>
      </c>
      <c r="EC77" s="141">
        <f>'US mthly rpt'!EC39</f>
        <v>0</v>
      </c>
      <c r="ED77" s="141">
        <f>'US mthly rpt'!ED39</f>
        <v>0</v>
      </c>
      <c r="EE77" s="141">
        <f>'US mthly rpt'!EE39</f>
        <v>0</v>
      </c>
      <c r="EF77" s="141">
        <f>'US mthly rpt'!EF39</f>
        <v>0</v>
      </c>
      <c r="EG77" s="141">
        <f>'US mthly rpt'!EG39</f>
        <v>0</v>
      </c>
      <c r="EH77" s="141">
        <f>'US mthly rpt'!EH39</f>
        <v>0</v>
      </c>
      <c r="EI77" s="141">
        <f>'US mthly rpt'!EI39</f>
        <v>0</v>
      </c>
      <c r="EJ77" s="141">
        <f>'US mthly rpt'!EJ39</f>
        <v>0</v>
      </c>
      <c r="EK77" s="141">
        <f>'US mthly rpt'!EK39</f>
        <v>0</v>
      </c>
      <c r="EL77" s="141">
        <f>'US mthly rpt'!EL39</f>
        <v>0</v>
      </c>
      <c r="EM77" s="141">
        <f>'US mthly rpt'!EM39</f>
        <v>0</v>
      </c>
      <c r="EN77" s="141">
        <f>'US mthly rpt'!EN39</f>
        <v>0</v>
      </c>
      <c r="EO77" s="141">
        <f>'US mthly rpt'!EO39</f>
        <v>0</v>
      </c>
      <c r="EP77" s="141">
        <f>'US mthly rpt'!EP39</f>
        <v>0</v>
      </c>
      <c r="EQ77" s="141">
        <f>'US mthly rpt'!EQ39</f>
        <v>0</v>
      </c>
      <c r="ER77" s="141">
        <f>'US mthly rpt'!ER39</f>
        <v>0</v>
      </c>
      <c r="ES77" s="141">
        <f>'US mthly rpt'!ES39</f>
        <v>0</v>
      </c>
      <c r="ET77" s="141">
        <f>'US mthly rpt'!ET39</f>
        <v>0</v>
      </c>
      <c r="EU77" s="141">
        <f>'US mthly rpt'!EU39</f>
        <v>0</v>
      </c>
      <c r="EV77" s="141">
        <f>'US mthly rpt'!EV39</f>
        <v>0</v>
      </c>
      <c r="EW77" s="141">
        <f>'US mthly rpt'!EW39</f>
        <v>0</v>
      </c>
      <c r="EX77" s="141">
        <f>'US mthly rpt'!EX39</f>
        <v>0</v>
      </c>
      <c r="EY77" s="141">
        <f>'US mthly rpt'!EY39</f>
        <v>0</v>
      </c>
      <c r="EZ77" s="141">
        <f>'US mthly rpt'!EZ39</f>
        <v>0</v>
      </c>
      <c r="FA77" s="141">
        <f>'US mthly rpt'!FA39</f>
        <v>0</v>
      </c>
      <c r="FB77" s="141">
        <f>'US mthly rpt'!FB39</f>
        <v>0</v>
      </c>
      <c r="FC77" s="141">
        <f>'US mthly rpt'!FC39</f>
        <v>0</v>
      </c>
      <c r="FD77" s="141">
        <f>'US mthly rpt'!FD39</f>
        <v>0</v>
      </c>
      <c r="FE77" s="141">
        <f>'US mthly rpt'!FE39</f>
        <v>0</v>
      </c>
      <c r="FF77" s="141">
        <f>'US mthly rpt'!FF39</f>
        <v>0</v>
      </c>
      <c r="FG77" s="141">
        <f>'US mthly rpt'!FG39</f>
        <v>0</v>
      </c>
      <c r="FH77" s="141">
        <f>'US mthly rpt'!FH39</f>
        <v>0</v>
      </c>
      <c r="FI77" s="141">
        <f>'US mthly rpt'!FI39</f>
        <v>0</v>
      </c>
      <c r="FJ77" s="141">
        <f>'US mthly rpt'!FJ39</f>
        <v>0</v>
      </c>
      <c r="FK77" s="141">
        <f>'US mthly rpt'!FK39</f>
        <v>0</v>
      </c>
      <c r="FL77" s="30">
        <f>'US mthly rpt'!FL39</f>
        <v>0</v>
      </c>
      <c r="FM77" s="30">
        <f>'US mthly rpt'!FM39</f>
        <v>0</v>
      </c>
      <c r="FN77" s="30">
        <f>'US mthly rpt'!FN39</f>
        <v>0</v>
      </c>
      <c r="FO77" s="30">
        <f>'US mthly rpt'!FO39</f>
        <v>0</v>
      </c>
      <c r="FP77" s="30">
        <f>'US mthly rpt'!FP39</f>
        <v>0</v>
      </c>
      <c r="FQ77" s="30">
        <f>'US mthly rpt'!FQ39</f>
        <v>0</v>
      </c>
      <c r="FR77" s="30">
        <f>'US mthly rpt'!FR39</f>
        <v>0</v>
      </c>
      <c r="FS77" s="30">
        <f>'US mthly rpt'!FS39</f>
        <v>0</v>
      </c>
      <c r="FT77" s="30">
        <f>'US mthly rpt'!FT39</f>
        <v>0</v>
      </c>
      <c r="FU77" s="30">
        <f>'US mthly rpt'!FU39</f>
        <v>0</v>
      </c>
      <c r="FV77" s="30">
        <f>'US mthly rpt'!FV39</f>
        <v>0</v>
      </c>
      <c r="FW77" s="30">
        <f>'US mthly rpt'!FW39</f>
        <v>0</v>
      </c>
      <c r="FX77" s="30">
        <f>'US mthly rpt'!FX39</f>
        <v>0</v>
      </c>
      <c r="FY77" s="254">
        <f>'US mthly rpt'!FY39</f>
        <v>1087.804125733541</v>
      </c>
      <c r="FZ77" s="116">
        <f>'US mthly rpt'!FZ39</f>
        <v>-251.93732012908936</v>
      </c>
      <c r="GA77" s="116">
        <f>'US mthly rpt'!GA39</f>
        <v>-512.14538455523416</v>
      </c>
      <c r="GB77" s="116">
        <f>'US mthly rpt'!GB39</f>
        <v>-1658.4986513295185</v>
      </c>
      <c r="GC77" s="116">
        <f>'US mthly rpt'!GC39</f>
        <v>-8933.9892797795947</v>
      </c>
      <c r="GD77" s="116">
        <f>'US mthly rpt'!GD39</f>
        <v>-16844.284861697597</v>
      </c>
      <c r="GE77" s="116">
        <f>'US mthly rpt'!GE39</f>
        <v>-24412.038752571629</v>
      </c>
      <c r="GF77" s="116"/>
      <c r="GG77" s="116"/>
      <c r="GH77" s="116"/>
      <c r="GI77" s="116"/>
      <c r="GJ77" s="116"/>
      <c r="GK77" s="116"/>
      <c r="GL77" s="116"/>
    </row>
    <row r="78" spans="1:194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261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</row>
    <row r="79" spans="1:194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49">
        <f>'US mthly rpt'!DZ41</f>
        <v>60.300639233515057</v>
      </c>
      <c r="EA79" s="149">
        <f>'US mthly rpt'!EA41</f>
        <v>56.273153831239838</v>
      </c>
      <c r="EB79" s="149">
        <f>'US mthly rpt'!EB41</f>
        <v>61.345650898831373</v>
      </c>
      <c r="EC79" s="149">
        <f>'US mthly rpt'!EC41</f>
        <v>55.344838392473115</v>
      </c>
      <c r="ED79" s="149">
        <f>'US mthly rpt'!ED41</f>
        <v>45.737174473351658</v>
      </c>
      <c r="EE79" s="149">
        <f>'US mthly rpt'!EE41</f>
        <v>34.271360011313028</v>
      </c>
      <c r="EF79" s="149">
        <f>'US mthly rpt'!EF41</f>
        <v>28.729238583023111</v>
      </c>
      <c r="EG79" s="149">
        <f>'US mthly rpt'!EG41</f>
        <v>36.791319880250065</v>
      </c>
      <c r="EH79" s="149">
        <f>'US mthly rpt'!EH41</f>
        <v>44.105393678048308</v>
      </c>
      <c r="EI79" s="149">
        <f>'US mthly rpt'!EI41</f>
        <v>42.817323167506501</v>
      </c>
      <c r="EJ79" s="149">
        <f>'US mthly rpt'!EJ41</f>
        <v>51.733285192388912</v>
      </c>
      <c r="EK79" s="149">
        <f>'US mthly rpt'!EK41</f>
        <v>52.223105446910424</v>
      </c>
      <c r="EL79" s="149">
        <f>'US mthly rpt'!EL41</f>
        <v>54.93095042399797</v>
      </c>
      <c r="EM79" s="149">
        <f>'US mthly rpt'!EM41</f>
        <v>60.208251902693966</v>
      </c>
      <c r="EN79" s="149">
        <f>'US mthly rpt'!EN41</f>
        <v>49.228288800613413</v>
      </c>
      <c r="EO79" s="149">
        <f>'US mthly rpt'!EO41</f>
        <v>47.611514882060433</v>
      </c>
      <c r="EP79" s="149">
        <f>'US mthly rpt'!EP41</f>
        <v>33.987436995511345</v>
      </c>
      <c r="EQ79" s="149">
        <f>'US mthly rpt'!EQ41</f>
        <v>23.645763642177762</v>
      </c>
      <c r="ER79" s="149">
        <f>'US mthly rpt'!ER41</f>
        <v>21.736170959572672</v>
      </c>
      <c r="ES79" s="149">
        <f>'US mthly rpt'!ES41</f>
        <v>19.286532472928222</v>
      </c>
      <c r="ET79" s="149">
        <f>'US mthly rpt'!ET41</f>
        <v>21.339580969328495</v>
      </c>
      <c r="EU79" s="149">
        <f>'US mthly rpt'!EU41</f>
        <v>26.651072732803005</v>
      </c>
      <c r="EV79" s="149">
        <f>'US mthly rpt'!EV41</f>
        <v>34.51985085504635</v>
      </c>
      <c r="EW79" s="149">
        <f>'US mthly rpt'!EW41</f>
        <v>37.879035196067413</v>
      </c>
      <c r="EX79" s="149">
        <f>'US mthly rpt'!EX41</f>
        <v>45.354913040449581</v>
      </c>
      <c r="EY79" s="149">
        <f>'US mthly rpt'!EY41</f>
        <v>39.252282415557019</v>
      </c>
      <c r="EZ79" s="149">
        <f>'US mthly rpt'!EZ41</f>
        <v>34.861049647479554</v>
      </c>
      <c r="FA79" s="149">
        <f>'US mthly rpt'!FA41</f>
        <v>33.858959026142351</v>
      </c>
      <c r="FB79" s="149">
        <f>'US mthly rpt'!FB41</f>
        <v>28.328898212487648</v>
      </c>
      <c r="FC79" s="149">
        <f>'US mthly rpt'!FC41</f>
        <v>21.115275772958864</v>
      </c>
      <c r="FD79" s="149">
        <f>'US mthly rpt'!FD41</f>
        <v>19.761658386574339</v>
      </c>
      <c r="FE79" s="149">
        <f>'US mthly rpt'!FE41</f>
        <v>17.973170196633969</v>
      </c>
      <c r="FF79" s="149">
        <f>'US mthly rpt'!FF41</f>
        <v>19.678288815006781</v>
      </c>
      <c r="FG79" s="149">
        <f>'US mthly rpt'!FG41</f>
        <v>24.514072518306147</v>
      </c>
      <c r="FH79" s="149">
        <f>'US mthly rpt'!FH41</f>
        <v>31.541173701669859</v>
      </c>
      <c r="FI79" s="149">
        <f>'US mthly rpt'!FI41</f>
        <v>30.904356554342989</v>
      </c>
      <c r="FJ79" s="149">
        <f>'US mthly rpt'!FJ41</f>
        <v>33.930771126064627</v>
      </c>
      <c r="FK79" s="149">
        <f>'US mthly rpt'!FK41</f>
        <v>41.604235527370349</v>
      </c>
      <c r="FL79" s="42">
        <f>'US mthly rpt'!FL41</f>
        <v>39.01852909691479</v>
      </c>
      <c r="FM79" s="42">
        <f>'US mthly rpt'!FM41</f>
        <v>34.326919607288637</v>
      </c>
      <c r="FN79" s="42">
        <f>'US mthly rpt'!FN41</f>
        <v>27.875897118089377</v>
      </c>
      <c r="FO79" s="42">
        <f>'US mthly rpt'!FO41</f>
        <v>24.569319550657845</v>
      </c>
      <c r="FP79" s="42">
        <f>'US mthly rpt'!FP41</f>
        <v>23.258770776872403</v>
      </c>
      <c r="FQ79" s="42">
        <f>'US mthly rpt'!FQ41</f>
        <v>27.015051266840025</v>
      </c>
      <c r="FR79" s="42">
        <f>'US mthly rpt'!FR41</f>
        <v>29.430227154537015</v>
      </c>
      <c r="FS79" s="42">
        <f>'US mthly rpt'!FS41</f>
        <v>35.346978223149456</v>
      </c>
      <c r="FT79" s="42">
        <f>'US mthly rpt'!FT41</f>
        <v>37.752439689502673</v>
      </c>
      <c r="FU79" s="42">
        <f>'US mthly rpt'!FU41</f>
        <v>40.842809990508783</v>
      </c>
      <c r="FV79" s="42">
        <f>'US mthly rpt'!FV41</f>
        <v>48.9986866991459</v>
      </c>
      <c r="FW79" s="42">
        <f>'US mthly rpt'!FW41</f>
        <v>49.182631758298996</v>
      </c>
      <c r="FX79" s="42">
        <f>'US mthly rpt'!FX41</f>
        <v>44.613818648433487</v>
      </c>
      <c r="FY79" s="311">
        <f>'US mthly rpt'!FY41</f>
        <v>37.438245975971668</v>
      </c>
      <c r="FZ79" s="118">
        <f>'US mthly rpt'!FZ41</f>
        <v>36.436222980201762</v>
      </c>
      <c r="GA79" s="118">
        <f>'US mthly rpt'!GA41</f>
        <v>37.427330391600435</v>
      </c>
      <c r="GB79" s="118">
        <f>'US mthly rpt'!GB41</f>
        <v>28.296105262412055</v>
      </c>
      <c r="GC79" s="118">
        <f>'US mthly rpt'!GC41</f>
        <v>26.562397321048213</v>
      </c>
      <c r="GD79" s="118">
        <f>'US mthly rpt'!GD41</f>
        <v>26.282412923650504</v>
      </c>
      <c r="GE79" s="118">
        <f>'US mthly rpt'!GE41</f>
        <v>29.822032805130796</v>
      </c>
      <c r="GF79" s="118">
        <f>'US mthly rpt'!GF41</f>
        <v>34.464070742557794</v>
      </c>
      <c r="GG79" s="118">
        <f>'US mthly rpt'!GG41</f>
        <v>37.966970309056023</v>
      </c>
      <c r="GH79" s="118">
        <f>'US mthly rpt'!GH41</f>
        <v>37.602997611367996</v>
      </c>
      <c r="GI79" s="118">
        <f>'US mthly rpt'!GI41</f>
        <v>41.385569710281693</v>
      </c>
      <c r="GJ79" s="118">
        <f>'US mthly rpt'!GJ41</f>
        <v>32.902964151577017</v>
      </c>
      <c r="GK79" s="118">
        <f>'US mthly rpt'!GK41</f>
        <v>31.075656160387624</v>
      </c>
      <c r="GL79" s="118">
        <f>'US mthly rpt'!GL41</f>
        <v>28.189620481086656</v>
      </c>
    </row>
    <row r="80" spans="1:194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49">
        <f>'US mthly rpt'!DZ42</f>
        <v>6.7220089634202367</v>
      </c>
      <c r="EA80" s="149">
        <f>'US mthly rpt'!EA42</f>
        <v>3.5270155826206135</v>
      </c>
      <c r="EB80" s="149">
        <f>'US mthly rpt'!EB42</f>
        <v>14.305624270502307</v>
      </c>
      <c r="EC80" s="149">
        <f>'US mthly rpt'!EC42</f>
        <v>8.1515762454069005</v>
      </c>
      <c r="ED80" s="149">
        <f>'US mthly rpt'!ED42</f>
        <v>6.2600427508489886</v>
      </c>
      <c r="EE80" s="149">
        <f>'US mthly rpt'!EE42</f>
        <v>-0.15444124085556155</v>
      </c>
      <c r="EF80" s="149">
        <f>'US mthly rpt'!EF42</f>
        <v>1.7364588082192007</v>
      </c>
      <c r="EG80" s="149">
        <f>'US mthly rpt'!EG42</f>
        <v>2.0061763321694102</v>
      </c>
      <c r="EH80" s="149">
        <f>'US mthly rpt'!EH42</f>
        <v>5.0855354984807093</v>
      </c>
      <c r="EI80" s="149">
        <f>'US mthly rpt'!EI42</f>
        <v>-4.6467163496290027</v>
      </c>
      <c r="EJ80" s="149">
        <f>'US mthly rpt'!EJ42</f>
        <v>-0.30386084940705871</v>
      </c>
      <c r="EK80" s="149">
        <f>'US mthly rpt'!EK42</f>
        <v>-5.1455842716971887</v>
      </c>
      <c r="EL80" s="149">
        <f>'US mthly rpt'!EL42</f>
        <v>-5.3696888095170863</v>
      </c>
      <c r="EM80" s="149">
        <f>'US mthly rpt'!EM42</f>
        <v>3.9350980714541279</v>
      </c>
      <c r="EN80" s="149">
        <f>'US mthly rpt'!EN42</f>
        <v>-12.11736209821796</v>
      </c>
      <c r="EO80" s="149">
        <f>'US mthly rpt'!EO42</f>
        <v>-7.7333235104126814</v>
      </c>
      <c r="EP80" s="149">
        <f>'US mthly rpt'!EP42</f>
        <v>-11.749737477840313</v>
      </c>
      <c r="EQ80" s="149">
        <f>'US mthly rpt'!EQ42</f>
        <v>-10.625596369135266</v>
      </c>
      <c r="ER80" s="149">
        <f>'US mthly rpt'!ER42</f>
        <v>-6.9930676234504396</v>
      </c>
      <c r="ES80" s="149">
        <f>'US mthly rpt'!ES42</f>
        <v>-17.504787407321842</v>
      </c>
      <c r="ET80" s="149">
        <f>'US mthly rpt'!ET42</f>
        <v>-22.765812708719814</v>
      </c>
      <c r="EU80" s="149">
        <f>'US mthly rpt'!EU42</f>
        <v>-16.166250434703496</v>
      </c>
      <c r="EV80" s="149">
        <f>'US mthly rpt'!EV42</f>
        <v>-17.213434337342562</v>
      </c>
      <c r="EW80" s="149">
        <f>'US mthly rpt'!EW42</f>
        <v>-14.344070250843011</v>
      </c>
      <c r="EX80" s="149">
        <f>'US mthly rpt'!EX42</f>
        <v>-9.576037383548389</v>
      </c>
      <c r="EY80" s="149">
        <f>'US mthly rpt'!EY42</f>
        <v>-20.955969487136947</v>
      </c>
      <c r="EZ80" s="149">
        <f>'US mthly rpt'!EZ42</f>
        <v>-14.367239153133859</v>
      </c>
      <c r="FA80" s="149">
        <f>'US mthly rpt'!FA42</f>
        <v>-13.752555855918082</v>
      </c>
      <c r="FB80" s="149">
        <f>'US mthly rpt'!FB42</f>
        <v>-5.6585387830236975</v>
      </c>
      <c r="FC80" s="149">
        <f>'US mthly rpt'!FC42</f>
        <v>-2.5304878692188986</v>
      </c>
      <c r="FD80" s="149">
        <f>'US mthly rpt'!FD42</f>
        <v>-1.9745125729983322</v>
      </c>
      <c r="FE80" s="149">
        <f>'US mthly rpt'!FE42</f>
        <v>-1.313362276294253</v>
      </c>
      <c r="FF80" s="149">
        <f>'US mthly rpt'!FF42</f>
        <v>-1.6612921543217141</v>
      </c>
      <c r="FG80" s="149">
        <f>'US mthly rpt'!FG42</f>
        <v>-2.1370002144968581</v>
      </c>
      <c r="FH80" s="149">
        <f>'US mthly rpt'!FH42</f>
        <v>-2.9786771533764913</v>
      </c>
      <c r="FI80" s="149">
        <f>'US mthly rpt'!FI42</f>
        <v>-6.9746786417244238</v>
      </c>
      <c r="FJ80" s="149">
        <f>'US mthly rpt'!FJ42</f>
        <v>-11.424141914384954</v>
      </c>
      <c r="FK80" s="149">
        <f>'US mthly rpt'!FK42</f>
        <v>2.3519531118133301</v>
      </c>
      <c r="FL80" s="42">
        <f>'US mthly rpt'!FL42</f>
        <v>4.1574794494352361</v>
      </c>
      <c r="FM80" s="42">
        <f>'US mthly rpt'!FM42</f>
        <v>0.46796058114628636</v>
      </c>
      <c r="FN80" s="42">
        <f>'US mthly rpt'!FN42</f>
        <v>-0.45300109439827096</v>
      </c>
      <c r="FO80" s="42">
        <f>'US mthly rpt'!FO42</f>
        <v>3.4540437776989812</v>
      </c>
      <c r="FP80" s="42">
        <f>'US mthly rpt'!FP42</f>
        <v>3.4971123902980636</v>
      </c>
      <c r="FQ80" s="42">
        <f>'US mthly rpt'!FQ42</f>
        <v>9.0418810702060561</v>
      </c>
      <c r="FR80" s="42">
        <f>'US mthly rpt'!FR42</f>
        <v>9.7519383395302341</v>
      </c>
      <c r="FS80" s="42">
        <f>'US mthly rpt'!FS42</f>
        <v>10.832905704843309</v>
      </c>
      <c r="FT80" s="42">
        <f>'US mthly rpt'!FT42</f>
        <v>6.2112659878328138</v>
      </c>
      <c r="FU80" s="42">
        <f>'US mthly rpt'!FU42</f>
        <v>9.9384534361657941</v>
      </c>
      <c r="FV80" s="42">
        <f>'US mthly rpt'!FV42</f>
        <v>15.067915573081272</v>
      </c>
      <c r="FW80" s="42">
        <f>'US mthly rpt'!FW42</f>
        <v>7.5783962309286466</v>
      </c>
      <c r="FX80" s="42">
        <f>'US mthly rpt'!FX42</f>
        <v>5.5952895515186967</v>
      </c>
      <c r="FY80" s="311">
        <f>'US mthly rpt'!FY42</f>
        <v>3.1113263686830308</v>
      </c>
      <c r="FZ80" s="118">
        <f>'US mthly rpt'!FZ42</f>
        <v>8.5603258621123857</v>
      </c>
      <c r="GA80" s="118">
        <f>'US mthly rpt'!GA42</f>
        <v>12.85801084094259</v>
      </c>
      <c r="GB80" s="118">
        <f>'US mthly rpt'!GB42</f>
        <v>5.0373344855396525</v>
      </c>
      <c r="GC80" s="118">
        <f>'US mthly rpt'!GC42</f>
        <v>-0.45265394579181262</v>
      </c>
      <c r="GD80" s="118">
        <f>'US mthly rpt'!GD42</f>
        <v>-3.1478142308865102</v>
      </c>
      <c r="GE80" s="118">
        <f>'US mthly rpt'!GE42</f>
        <v>-5.5249454180186603</v>
      </c>
      <c r="GF80" s="118">
        <f>'US mthly rpt'!GF42</f>
        <v>-3.2883689469448782</v>
      </c>
      <c r="GG80" s="118">
        <f>'US mthly rpt'!GG42</f>
        <v>-2.87583968145276</v>
      </c>
      <c r="GH80" s="118">
        <f>'US mthly rpt'!GH42</f>
        <v>-11.395689087777903</v>
      </c>
      <c r="GI80" s="118">
        <f>'US mthly rpt'!GI42</f>
        <v>-7.7970620480173025</v>
      </c>
      <c r="GJ80" s="118">
        <f>'US mthly rpt'!GJ42</f>
        <v>-11.71085449685647</v>
      </c>
      <c r="GK80" s="118">
        <f>'US mthly rpt'!GK42</f>
        <v>-6.3625898155840446</v>
      </c>
      <c r="GL80" s="118">
        <f>'US mthly rpt'!GL42</f>
        <v>-8.2466024991151059</v>
      </c>
    </row>
    <row r="81" spans="1:194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49">
        <f>'US mthly rpt'!DZ43</f>
        <v>8.9989532531688354</v>
      </c>
      <c r="EA81" s="149">
        <f>'US mthly rpt'!EA43</f>
        <v>4.8833851153669912</v>
      </c>
      <c r="EB81" s="149">
        <f>'US mthly rpt'!EB43</f>
        <v>13.420902438047449</v>
      </c>
      <c r="EC81" s="149">
        <f>'US mthly rpt'!EC43</f>
        <v>11.679631475665346</v>
      </c>
      <c r="ED81" s="149">
        <f>'US mthly rpt'!ED43</f>
        <v>11.079496375102927</v>
      </c>
      <c r="EE81" s="149">
        <f>'US mthly rpt'!EE43</f>
        <v>6.9004708637729841</v>
      </c>
      <c r="EF81" s="149">
        <f>'US mthly rpt'!EF43</f>
        <v>4.9205552595437041</v>
      </c>
      <c r="EG81" s="149">
        <f>'US mthly rpt'!EG43</f>
        <v>10.305222589553765</v>
      </c>
      <c r="EH81" s="149">
        <f>'US mthly rpt'!EH43</f>
        <v>12.572391856625064</v>
      </c>
      <c r="EI81" s="149">
        <f>'US mthly rpt'!EI43</f>
        <v>4.187778473184153</v>
      </c>
      <c r="EJ81" s="149">
        <f>'US mthly rpt'!EJ43</f>
        <v>7.3703752142089556</v>
      </c>
      <c r="EK81" s="149">
        <f>'US mthly rpt'!EK43</f>
        <v>2.7071388244954591</v>
      </c>
      <c r="EL81" s="149">
        <f>'US mthly rpt'!EL43</f>
        <v>1.7509516135671603</v>
      </c>
      <c r="EM81" s="149">
        <f>'US mthly rpt'!EM43</f>
        <v>7.4478904438399312</v>
      </c>
      <c r="EN81" s="149">
        <f>'US mthly rpt'!EN43</f>
        <v>-1.1123233357762672</v>
      </c>
      <c r="EO81" s="149">
        <f>'US mthly rpt'!EO43</f>
        <v>2.2422660912941694</v>
      </c>
      <c r="EP81" s="149">
        <f>'US mthly rpt'!EP43</f>
        <v>-3.951552821325663</v>
      </c>
      <c r="EQ81" s="149">
        <f>'US mthly rpt'!EQ43</f>
        <v>-6.3962408688660055</v>
      </c>
      <c r="ER81" s="149">
        <f>'US mthly rpt'!ER43</f>
        <v>-4.449551824924125</v>
      </c>
      <c r="ES81" s="149">
        <f>'US mthly rpt'!ES43</f>
        <v>-11.203106189627569</v>
      </c>
      <c r="ET81" s="149">
        <f>'US mthly rpt'!ET43</f>
        <v>-14.56610544735647</v>
      </c>
      <c r="EU81" s="149">
        <f>'US mthly rpt'!EU43</f>
        <v>-14.927519163661085</v>
      </c>
      <c r="EV81" s="149">
        <f>'US mthly rpt'!EV43</f>
        <v>-13.361105423618618</v>
      </c>
      <c r="EW81" s="149">
        <f>'US mthly rpt'!EW43</f>
        <v>-13.402887939965389</v>
      </c>
      <c r="EX81" s="149">
        <f>'US mthly rpt'!EX43</f>
        <v>-9.670820569890644</v>
      </c>
      <c r="EY81" s="149">
        <f>'US mthly rpt'!EY43</f>
        <v>-16.231756828770671</v>
      </c>
      <c r="EZ81" s="149">
        <f>'US mthly rpt'!EZ43</f>
        <v>-15.28905411315931</v>
      </c>
      <c r="FA81" s="149">
        <f>'US mthly rpt'!FA43</f>
        <v>-12.420731035326874</v>
      </c>
      <c r="FB81" s="149">
        <f>'US mthly rpt'!FB43</f>
        <v>-8.8821085507435917</v>
      </c>
      <c r="FC81" s="149">
        <f>'US mthly rpt'!FC43</f>
        <v>-7.2366233757799137</v>
      </c>
      <c r="FD81" s="149">
        <f>'US mthly rpt'!FD43</f>
        <v>-4.7351833552459226</v>
      </c>
      <c r="FE81" s="149">
        <f>'US mthly rpt'!FE43</f>
        <v>-9.1959189513768358</v>
      </c>
      <c r="FF81" s="149">
        <f>'US mthly rpt'!FF43</f>
        <v>-12.095547481219519</v>
      </c>
      <c r="FG81" s="149">
        <f>'US mthly rpt'!FG43</f>
        <v>-12.588858340511035</v>
      </c>
      <c r="FH81" s="149">
        <f>'US mthly rpt'!FH43</f>
        <v>-12.883276550120417</v>
      </c>
      <c r="FI81" s="149">
        <f>'US mthly rpt'!FI43</f>
        <v>-16.658215757950792</v>
      </c>
      <c r="FJ81" s="149">
        <f>'US mthly rpt'!FJ43</f>
        <v>-18.363935609707639</v>
      </c>
      <c r="FK81" s="149">
        <f>'US mthly rpt'!FK43</f>
        <v>-9.3850531824981687</v>
      </c>
      <c r="FL81" s="42">
        <f>'US mthly rpt'!FL43</f>
        <v>-6.8380567326285231</v>
      </c>
      <c r="FM81" s="42">
        <f>'US mthly rpt'!FM43</f>
        <v>-8.764829198458628</v>
      </c>
      <c r="FN81" s="42">
        <f>'US mthly rpt'!FN43</f>
        <v>-6.5338287324013891</v>
      </c>
      <c r="FO81" s="42">
        <f>'US mthly rpt'!FO43</f>
        <v>-1.5493236364258038</v>
      </c>
      <c r="FP81" s="42">
        <f>'US mthly rpt'!FP43</f>
        <v>0.58357737351364847</v>
      </c>
      <c r="FQ81" s="42">
        <f>'US mthly rpt'!FQ43</f>
        <v>1.4490961026674327</v>
      </c>
      <c r="FR81" s="42">
        <f>'US mthly rpt'!FR43</f>
        <v>-0.25546016463508181</v>
      </c>
      <c r="FS81" s="42">
        <f>'US mthly rpt'!FS43</f>
        <v>0.43934163881934296</v>
      </c>
      <c r="FT81" s="42">
        <f>'US mthly rpt'!FT43</f>
        <v>-4.5563515067928861</v>
      </c>
      <c r="FU81" s="42">
        <f>'US mthly rpt'!FU43</f>
        <v>-4.3110993844669636</v>
      </c>
      <c r="FV81" s="42">
        <f>'US mthly rpt'!FV43</f>
        <v>-0.62049411967851142</v>
      </c>
      <c r="FW81" s="42">
        <f>'US mthly rpt'!FW43</f>
        <v>-0.83418062679708527</v>
      </c>
      <c r="FX81" s="42">
        <f>'US mthly rpt'!FX43</f>
        <v>-1.684890366000154</v>
      </c>
      <c r="FY81" s="311">
        <f>'US mthly rpt'!FY43</f>
        <v>-6.2288528350344805</v>
      </c>
      <c r="FZ81" s="118">
        <f>'US mthly rpt'!FZ43</f>
        <v>1.3549152758132195</v>
      </c>
      <c r="GA81" s="118">
        <f>'US mthly rpt'!GA43</f>
        <v>9.8218263457452153</v>
      </c>
      <c r="GB81" s="118">
        <f>'US mthly rpt'!GB43</f>
        <v>4.2003815662427648</v>
      </c>
      <c r="GC81" s="118">
        <f>'US mthly rpt'!GC43</f>
        <v>-0.6078461518983751</v>
      </c>
      <c r="GD81" s="118">
        <f>'US mthly rpt'!GD43</f>
        <v>-4.4322568356471379</v>
      </c>
      <c r="GE81" s="118">
        <f>'US mthly rpt'!GE43</f>
        <v>-5.5366644266493239</v>
      </c>
      <c r="GF81" s="118">
        <f>'US mthly rpt'!GF43</f>
        <v>-7.0527083535229593</v>
      </c>
      <c r="GG81" s="118">
        <f>'US mthly rpt'!GG43</f>
        <v>-5.8766290722314238</v>
      </c>
      <c r="GH81" s="118">
        <f>'US mthly rpt'!GH43</f>
        <v>-11.100194493266628</v>
      </c>
      <c r="GI81" s="118">
        <f>'US mthly rpt'!GI43</f>
        <v>-7.9185413767503476</v>
      </c>
      <c r="GJ81" s="118">
        <f>'US mthly rpt'!GJ43</f>
        <v>-12.910503266877505</v>
      </c>
      <c r="GK81" s="118">
        <f>'US mthly rpt'!GK43</f>
        <v>-10.640439416399609</v>
      </c>
      <c r="GL81" s="118">
        <f>'US mthly rpt'!GL43</f>
        <v>-6.2835054748416965</v>
      </c>
    </row>
    <row r="82" spans="1:194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49">
        <f>'US mthly rpt'!DZ44</f>
        <v>44.144519920695316</v>
      </c>
      <c r="EA82" s="149">
        <f>'US mthly rpt'!EA44</f>
        <v>40.117034518420098</v>
      </c>
      <c r="EB82" s="149">
        <f>'US mthly rpt'!EB44</f>
        <v>45.189531586011626</v>
      </c>
      <c r="EC82" s="149">
        <f>'US mthly rpt'!EC44</f>
        <v>39.188719079653367</v>
      </c>
      <c r="ED82" s="149">
        <f>'US mthly rpt'!ED44</f>
        <v>29.581055160531914</v>
      </c>
      <c r="EE82" s="149">
        <f>'US mthly rpt'!EE44</f>
        <v>18.115240698493285</v>
      </c>
      <c r="EF82" s="149">
        <f>'US mthly rpt'!EF44</f>
        <v>12.573119270203367</v>
      </c>
      <c r="EG82" s="149">
        <f>'US mthly rpt'!EG44</f>
        <v>20.635200567430321</v>
      </c>
      <c r="EH82" s="149">
        <f>'US mthly rpt'!EH44</f>
        <v>27.949274365228565</v>
      </c>
      <c r="EI82" s="149">
        <f>'US mthly rpt'!EI44</f>
        <v>26.661203854686757</v>
      </c>
      <c r="EJ82" s="149">
        <f>'US mthly rpt'!EJ44</f>
        <v>35.577165879569165</v>
      </c>
      <c r="EK82" s="149">
        <f>'US mthly rpt'!EK44</f>
        <v>36.066986134090683</v>
      </c>
      <c r="EL82" s="149">
        <f>'US mthly rpt'!EL44</f>
        <v>38.77483111117823</v>
      </c>
      <c r="EM82" s="149">
        <f>'US mthly rpt'!EM44</f>
        <v>44.052132589874219</v>
      </c>
      <c r="EN82" s="149">
        <f>'US mthly rpt'!EN44</f>
        <v>33.072169487793673</v>
      </c>
      <c r="EO82" s="149">
        <f>'US mthly rpt'!EO44</f>
        <v>31.455395569240689</v>
      </c>
      <c r="EP82" s="149">
        <f>'US mthly rpt'!EP44</f>
        <v>17.831317682691601</v>
      </c>
      <c r="EQ82" s="149">
        <f>'US mthly rpt'!EQ44</f>
        <v>7.4896443293580184</v>
      </c>
      <c r="ER82" s="149">
        <f>'US mthly rpt'!ER44</f>
        <v>5.5800516467529278</v>
      </c>
      <c r="ES82" s="149">
        <f>'US mthly rpt'!ES44</f>
        <v>3.1304131601084784</v>
      </c>
      <c r="ET82" s="149">
        <f>'US mthly rpt'!ET44</f>
        <v>5.1834616565087508</v>
      </c>
      <c r="EU82" s="149">
        <f>'US mthly rpt'!EU44</f>
        <v>10.494953419983261</v>
      </c>
      <c r="EV82" s="149">
        <f>'US mthly rpt'!EV44</f>
        <v>18.363731542226606</v>
      </c>
      <c r="EW82" s="149">
        <f>'US mthly rpt'!EW44</f>
        <v>21.722915883247669</v>
      </c>
      <c r="EX82" s="149">
        <f>'US mthly rpt'!EX44</f>
        <v>29.198793727629837</v>
      </c>
      <c r="EY82" s="149">
        <f>'US mthly rpt'!EY44</f>
        <v>23.096163102737275</v>
      </c>
      <c r="EZ82" s="149">
        <f>'US mthly rpt'!EZ44</f>
        <v>18.70493033465981</v>
      </c>
      <c r="FA82" s="149">
        <f>'US mthly rpt'!FA44</f>
        <v>17.702839713322607</v>
      </c>
      <c r="FB82" s="149">
        <f>'US mthly rpt'!FB44</f>
        <v>12.172778899667904</v>
      </c>
      <c r="FC82" s="149">
        <f>'US mthly rpt'!FC44</f>
        <v>4.9591564601391198</v>
      </c>
      <c r="FD82" s="149">
        <f>'US mthly rpt'!FD44</f>
        <v>3.6055390737545956</v>
      </c>
      <c r="FE82" s="149">
        <f>'US mthly rpt'!FE44</f>
        <v>1.8170508838142254</v>
      </c>
      <c r="FF82" s="149">
        <f>'US mthly rpt'!FF44</f>
        <v>3.5221695021870367</v>
      </c>
      <c r="FG82" s="149">
        <f>'US mthly rpt'!FG44</f>
        <v>8.3579532054864032</v>
      </c>
      <c r="FH82" s="149">
        <f>'US mthly rpt'!FH44</f>
        <v>15.385054388850115</v>
      </c>
      <c r="FI82" s="149">
        <f>'US mthly rpt'!FI44</f>
        <v>14.748237241523245</v>
      </c>
      <c r="FJ82" s="149">
        <f>'US mthly rpt'!FJ44</f>
        <v>17.774651813244883</v>
      </c>
      <c r="FK82" s="149">
        <f>'US mthly rpt'!FK44</f>
        <v>25.448116214550605</v>
      </c>
      <c r="FL82" s="42">
        <f>'US mthly rpt'!FL44</f>
        <v>22.862409784095046</v>
      </c>
      <c r="FM82" s="42">
        <f>'US mthly rpt'!FM44</f>
        <v>18.170800294468894</v>
      </c>
      <c r="FN82" s="42">
        <f>'US mthly rpt'!FN44</f>
        <v>11.719777805269633</v>
      </c>
      <c r="FO82" s="42">
        <f>'US mthly rpt'!FO44</f>
        <v>8.413200237838101</v>
      </c>
      <c r="FP82" s="42">
        <f>'US mthly rpt'!FP44</f>
        <v>7.1026514640526592</v>
      </c>
      <c r="FQ82" s="42">
        <f>'US mthly rpt'!FQ44</f>
        <v>10.858931954020282</v>
      </c>
      <c r="FR82" s="42">
        <f>'US mthly rpt'!FR44</f>
        <v>13.274107841717271</v>
      </c>
      <c r="FS82" s="42">
        <f>'US mthly rpt'!FS44</f>
        <v>19.190858910329712</v>
      </c>
      <c r="FT82" s="42">
        <f>'US mthly rpt'!FT44</f>
        <v>21.596320376682929</v>
      </c>
      <c r="FU82" s="42">
        <f>'US mthly rpt'!FU44</f>
        <v>24.68669067768904</v>
      </c>
      <c r="FV82" s="42">
        <f>'US mthly rpt'!FV44</f>
        <v>32.842567386326152</v>
      </c>
      <c r="FW82" s="42">
        <f>'US mthly rpt'!FW44</f>
        <v>33.026512445479256</v>
      </c>
      <c r="FX82" s="42">
        <f>'US mthly rpt'!FX44</f>
        <v>28.457699335613743</v>
      </c>
      <c r="FY82" s="311">
        <f>'US mthly rpt'!FY44</f>
        <v>21.282126663151924</v>
      </c>
      <c r="FZ82" s="118">
        <f>'US mthly rpt'!FZ44</f>
        <v>20.280103667382019</v>
      </c>
      <c r="GA82" s="118">
        <f>'US mthly rpt'!GA44</f>
        <v>21.271211078780691</v>
      </c>
      <c r="GB82" s="118">
        <f>'US mthly rpt'!GB44</f>
        <v>12.139985949592312</v>
      </c>
      <c r="GC82" s="118">
        <f>'US mthly rpt'!GC44</f>
        <v>10.406278008228469</v>
      </c>
      <c r="GD82" s="118">
        <f>'US mthly rpt'!GD44</f>
        <v>10.126293610830761</v>
      </c>
      <c r="GE82" s="118">
        <f>'US mthly rpt'!GE44</f>
        <v>13.665913492311052</v>
      </c>
      <c r="GF82" s="118">
        <f>'US mthly rpt'!GF44</f>
        <v>18.307951429738051</v>
      </c>
      <c r="GG82" s="118">
        <f>'US mthly rpt'!GG44</f>
        <v>21.81085099623628</v>
      </c>
      <c r="GH82" s="118">
        <f>'US mthly rpt'!GH44</f>
        <v>21.446878298548253</v>
      </c>
      <c r="GI82" s="118">
        <f>'US mthly rpt'!GI44</f>
        <v>25.22945039746195</v>
      </c>
      <c r="GJ82" s="118">
        <f>'US mthly rpt'!GJ44</f>
        <v>16.746844838757273</v>
      </c>
      <c r="GK82" s="118">
        <f>'US mthly rpt'!GK44</f>
        <v>14.91953684756788</v>
      </c>
      <c r="GL82" s="118">
        <f>'US mthly rpt'!GL44</f>
        <v>12.033501168266913</v>
      </c>
    </row>
    <row r="83" spans="1:194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49">
        <f>'US mthly rpt'!DZ45</f>
        <v>0</v>
      </c>
      <c r="EA83" s="149">
        <f>'US mthly rpt'!EA45</f>
        <v>0</v>
      </c>
      <c r="EB83" s="149">
        <f>'US mthly rpt'!EB45</f>
        <v>0</v>
      </c>
      <c r="EC83" s="149">
        <f>'US mthly rpt'!EC45</f>
        <v>0</v>
      </c>
      <c r="ED83" s="149">
        <f>'US mthly rpt'!ED45</f>
        <v>0</v>
      </c>
      <c r="EE83" s="149">
        <f>'US mthly rpt'!EE45</f>
        <v>0</v>
      </c>
      <c r="EF83" s="149">
        <f>'US mthly rpt'!EF45</f>
        <v>0</v>
      </c>
      <c r="EG83" s="149">
        <f>'US mthly rpt'!EG45</f>
        <v>0</v>
      </c>
      <c r="EH83" s="149">
        <f>'US mthly rpt'!EH45</f>
        <v>0</v>
      </c>
      <c r="EI83" s="149">
        <f>'US mthly rpt'!EI45</f>
        <v>0</v>
      </c>
      <c r="EJ83" s="149">
        <f>'US mthly rpt'!EJ45</f>
        <v>0</v>
      </c>
      <c r="EK83" s="149">
        <f>'US mthly rpt'!EK45</f>
        <v>0</v>
      </c>
      <c r="EL83" s="149">
        <f>'US mthly rpt'!EL45</f>
        <v>0</v>
      </c>
      <c r="EM83" s="149">
        <f>'US mthly rpt'!EM45</f>
        <v>0</v>
      </c>
      <c r="EN83" s="149">
        <f>'US mthly rpt'!EN45</f>
        <v>0</v>
      </c>
      <c r="EO83" s="149">
        <f>'US mthly rpt'!EO45</f>
        <v>0</v>
      </c>
      <c r="EP83" s="149">
        <f>'US mthly rpt'!EP45</f>
        <v>0</v>
      </c>
      <c r="EQ83" s="149">
        <f>'US mthly rpt'!EQ45</f>
        <v>0</v>
      </c>
      <c r="ER83" s="149">
        <f>'US mthly rpt'!ER45</f>
        <v>0</v>
      </c>
      <c r="ES83" s="149">
        <f>'US mthly rpt'!ES45</f>
        <v>0</v>
      </c>
      <c r="ET83" s="149">
        <f>'US mthly rpt'!ET45</f>
        <v>0</v>
      </c>
      <c r="EU83" s="149">
        <f>'US mthly rpt'!EU45</f>
        <v>0</v>
      </c>
      <c r="EV83" s="149">
        <f>'US mthly rpt'!EV45</f>
        <v>0</v>
      </c>
      <c r="EW83" s="149">
        <f>'US mthly rpt'!EW45</f>
        <v>0</v>
      </c>
      <c r="EX83" s="149">
        <f>'US mthly rpt'!EX45</f>
        <v>0</v>
      </c>
      <c r="EY83" s="149">
        <f>'US mthly rpt'!EY45</f>
        <v>0</v>
      </c>
      <c r="EZ83" s="149">
        <f>'US mthly rpt'!EZ45</f>
        <v>0</v>
      </c>
      <c r="FA83" s="149">
        <f>'US mthly rpt'!FA45</f>
        <v>0</v>
      </c>
      <c r="FB83" s="149">
        <f>'US mthly rpt'!FB45</f>
        <v>0</v>
      </c>
      <c r="FC83" s="149">
        <f>'US mthly rpt'!FC45</f>
        <v>0</v>
      </c>
      <c r="FD83" s="149">
        <f>'US mthly rpt'!FD45</f>
        <v>0</v>
      </c>
      <c r="FE83" s="149">
        <f>'US mthly rpt'!FE45</f>
        <v>0</v>
      </c>
      <c r="FF83" s="149">
        <f>'US mthly rpt'!FF45</f>
        <v>0</v>
      </c>
      <c r="FG83" s="149">
        <f>'US mthly rpt'!FG45</f>
        <v>0</v>
      </c>
      <c r="FH83" s="149">
        <f>'US mthly rpt'!FH45</f>
        <v>0</v>
      </c>
      <c r="FI83" s="149">
        <f>'US mthly rpt'!FI45</f>
        <v>0</v>
      </c>
      <c r="FJ83" s="149">
        <f>'US mthly rpt'!FJ45</f>
        <v>0</v>
      </c>
      <c r="FK83" s="149">
        <f>'US mthly rpt'!FK45</f>
        <v>0</v>
      </c>
      <c r="FL83" s="42">
        <f>'US mthly rpt'!FL45</f>
        <v>0</v>
      </c>
      <c r="FM83" s="42">
        <f>'US mthly rpt'!FM45</f>
        <v>0</v>
      </c>
      <c r="FN83" s="42">
        <f>'US mthly rpt'!FN45</f>
        <v>0.39289257877262784</v>
      </c>
      <c r="FO83" s="42">
        <f>'US mthly rpt'!FO45</f>
        <v>0.54414171428168956</v>
      </c>
      <c r="FP83" s="42">
        <f>'US mthly rpt'!FP45</f>
        <v>0.53087620200085439</v>
      </c>
      <c r="FQ83" s="42">
        <f>'US mthly rpt'!FQ45</f>
        <v>0.63415580859035359</v>
      </c>
      <c r="FR83" s="42">
        <f>'US mthly rpt'!FR45</f>
        <v>0.63264178612318744</v>
      </c>
      <c r="FS83" s="42">
        <f>'US mthly rpt'!FS45</f>
        <v>0.77632822570446791</v>
      </c>
      <c r="FT83" s="42">
        <f>'US mthly rpt'!FT45</f>
        <v>0.79898634093247978</v>
      </c>
      <c r="FU83" s="42">
        <f>'US mthly rpt'!FU45</f>
        <v>0.88762505783646617</v>
      </c>
      <c r="FV83" s="42">
        <f>'US mthly rpt'!FV45</f>
        <v>1.0491544034919613</v>
      </c>
      <c r="FW83" s="42">
        <f>'US mthly rpt'!FW45</f>
        <v>0.89620700222097582</v>
      </c>
      <c r="FX83" s="42">
        <f>'US mthly rpt'!FX45</f>
        <v>3.3191765230128993</v>
      </c>
      <c r="FY83" s="311">
        <f>'US mthly rpt'!FY45</f>
        <v>1.0316625190957822</v>
      </c>
      <c r="FZ83" s="118">
        <f>'US mthly rpt'!FZ45</f>
        <v>2.1342682567689977</v>
      </c>
      <c r="GA83" s="118">
        <f>'US mthly rpt'!GA45</f>
        <v>4.330968653127627</v>
      </c>
      <c r="GB83" s="118">
        <f>'US mthly rpt'!GB45</f>
        <v>-2.3352434451082438</v>
      </c>
      <c r="GC83" s="118">
        <f>'US mthly rpt'!GC45</f>
        <v>-5.6651971573330933</v>
      </c>
      <c r="GD83" s="118">
        <f>'US mthly rpt'!GD45</f>
        <v>-9.2516854570717655</v>
      </c>
      <c r="GE83" s="118">
        <f>'US mthly rpt'!GE45</f>
        <v>-11.920039079132216</v>
      </c>
      <c r="GF83" s="118">
        <f>'US mthly rpt'!GF45</f>
        <v>-14.658633136310556</v>
      </c>
      <c r="GG83" s="118">
        <f>'US mthly rpt'!GG45</f>
        <v>-13.223573464880147</v>
      </c>
      <c r="GH83" s="118">
        <f>'US mthly rpt'!GH45</f>
        <v>-10.321674096709025</v>
      </c>
      <c r="GI83" s="118">
        <f>'US mthly rpt'!GI45</f>
        <v>-9.3530873778029147</v>
      </c>
      <c r="GJ83" s="118">
        <f>'US mthly rpt'!GJ45</f>
        <v>-6.2377785199322275</v>
      </c>
      <c r="GK83" s="118">
        <f>'US mthly rpt'!GK45</f>
        <v>-3.537455910575666</v>
      </c>
      <c r="GL83" s="118">
        <f>'US mthly rpt'!GL45</f>
        <v>28.189620481086656</v>
      </c>
    </row>
    <row r="84" spans="1:194" x14ac:dyDescent="0.2">
      <c r="DH84" s="275"/>
      <c r="DQ84"/>
      <c r="DS84" s="112"/>
      <c r="ES84" s="192"/>
      <c r="GJ84" s="246"/>
      <c r="GK84" s="246"/>
      <c r="GL84" s="246"/>
    </row>
    <row r="85" spans="1:194" x14ac:dyDescent="0.2">
      <c r="A85" s="121" t="s">
        <v>38</v>
      </c>
      <c r="DQ85"/>
      <c r="DS85" s="112"/>
      <c r="GJ85" s="246"/>
      <c r="GK85" s="246"/>
      <c r="GL85" s="246"/>
    </row>
    <row r="86" spans="1:194" x14ac:dyDescent="0.2">
      <c r="A86" s="122"/>
      <c r="DQ86"/>
      <c r="DS86" s="112"/>
      <c r="GJ86" s="246"/>
      <c r="GK86" s="246"/>
      <c r="GL86" s="246"/>
    </row>
    <row r="87" spans="1:194" ht="15" x14ac:dyDescent="0.25">
      <c r="A87" s="123" t="s">
        <v>39</v>
      </c>
      <c r="DS87" s="112"/>
      <c r="GJ87" s="246"/>
      <c r="GK87" s="246"/>
      <c r="GL87" s="246"/>
    </row>
    <row r="88" spans="1:194" ht="14.25" x14ac:dyDescent="0.2">
      <c r="A88" s="124" t="s">
        <v>31</v>
      </c>
      <c r="DS88" s="112"/>
      <c r="GJ88" s="246"/>
      <c r="GK88" s="246"/>
      <c r="GL88" s="246"/>
    </row>
    <row r="89" spans="1:194" ht="14.25" x14ac:dyDescent="0.2">
      <c r="A89" s="104"/>
      <c r="DS89" s="112"/>
    </row>
    <row r="90" spans="1:194" ht="15" x14ac:dyDescent="0.2">
      <c r="A90" s="104" t="s">
        <v>22</v>
      </c>
      <c r="DS90" s="112"/>
    </row>
    <row r="91" spans="1:194" ht="15" x14ac:dyDescent="0.2">
      <c r="A91" s="105" t="s">
        <v>23</v>
      </c>
      <c r="DS91" s="112"/>
    </row>
    <row r="92" spans="1:194" ht="15" x14ac:dyDescent="0.2">
      <c r="A92" s="105" t="s">
        <v>24</v>
      </c>
    </row>
    <row r="93" spans="1:194" ht="15" x14ac:dyDescent="0.2">
      <c r="A93" s="105" t="s">
        <v>25</v>
      </c>
    </row>
    <row r="94" spans="1:194" ht="15" x14ac:dyDescent="0.2">
      <c r="A94" s="104" t="s">
        <v>26</v>
      </c>
    </row>
    <row r="95" spans="1:194" ht="15" x14ac:dyDescent="0.2">
      <c r="A95" s="104" t="s">
        <v>27</v>
      </c>
    </row>
    <row r="96" spans="1:194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2:BI91"/>
  <sheetViews>
    <sheetView showGridLines="0" tabSelected="1" zoomScale="60" zoomScaleNormal="60" workbookViewId="0">
      <selection activeCell="AP46" sqref="AP46"/>
    </sheetView>
  </sheetViews>
  <sheetFormatPr defaultColWidth="8.85546875" defaultRowHeight="12.75" x14ac:dyDescent="0.2"/>
  <cols>
    <col min="1" max="16384" width="8.85546875" style="246"/>
  </cols>
  <sheetData>
    <row r="42" spans="4:6" x14ac:dyDescent="0.2">
      <c r="D42" s="318" t="s">
        <v>60</v>
      </c>
      <c r="E42" s="318"/>
      <c r="F42" s="318"/>
    </row>
    <row r="43" spans="4:6" x14ac:dyDescent="0.2">
      <c r="D43" s="319" t="s">
        <v>61</v>
      </c>
      <c r="E43" s="318"/>
      <c r="F43" s="318"/>
    </row>
    <row r="44" spans="4:6" x14ac:dyDescent="0.2">
      <c r="D44" s="321" t="s">
        <v>61</v>
      </c>
      <c r="E44" s="318"/>
      <c r="F44" s="318"/>
    </row>
    <row r="53" spans="1:61" x14ac:dyDescent="0.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</row>
    <row r="54" spans="1:61" x14ac:dyDescent="0.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</row>
    <row r="55" spans="1:61" x14ac:dyDescent="0.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</row>
    <row r="56" spans="1:61" x14ac:dyDescent="0.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</row>
    <row r="57" spans="1:61" x14ac:dyDescent="0.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</row>
    <row r="58" spans="1:61" x14ac:dyDescent="0.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</row>
    <row r="59" spans="1:61" x14ac:dyDescent="0.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</row>
    <row r="60" spans="1:61" x14ac:dyDescent="0.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</row>
    <row r="61" spans="1:61" x14ac:dyDescent="0.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</row>
    <row r="62" spans="1:61" x14ac:dyDescent="0.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</row>
    <row r="63" spans="1:61" x14ac:dyDescent="0.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</row>
    <row r="64" spans="1:61" x14ac:dyDescent="0.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</row>
    <row r="65" spans="1:61" x14ac:dyDescent="0.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</row>
    <row r="66" spans="1:61" x14ac:dyDescent="0.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</row>
    <row r="67" spans="1:61" x14ac:dyDescent="0.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</row>
    <row r="68" spans="1:61" x14ac:dyDescent="0.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</row>
    <row r="69" spans="1:61" x14ac:dyDescent="0.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</row>
    <row r="70" spans="1:61" x14ac:dyDescent="0.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</row>
    <row r="71" spans="1:61" x14ac:dyDescent="0.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</row>
    <row r="72" spans="1:61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</row>
    <row r="73" spans="1:6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</row>
    <row r="74" spans="1:61" x14ac:dyDescent="0.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</row>
    <row r="75" spans="1:61" x14ac:dyDescent="0.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</row>
    <row r="76" spans="1:61" x14ac:dyDescent="0.2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</row>
    <row r="77" spans="1:61" x14ac:dyDescent="0.2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</row>
    <row r="78" spans="1:61" x14ac:dyDescent="0.2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</row>
    <row r="79" spans="1:61" x14ac:dyDescent="0.2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</row>
    <row r="80" spans="1:61" x14ac:dyDescent="0.2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</row>
    <row r="81" spans="1:6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</row>
    <row r="82" spans="1:61" x14ac:dyDescent="0.2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</row>
    <row r="83" spans="1:61" ht="15" x14ac:dyDescent="0.2">
      <c r="A83" s="242"/>
      <c r="B83" s="243">
        <v>1</v>
      </c>
      <c r="C83" s="243">
        <f>B83+1</f>
        <v>2</v>
      </c>
      <c r="D83" s="243">
        <f t="shared" ref="D83:AY83" si="0">C83+1</f>
        <v>3</v>
      </c>
      <c r="E83" s="243">
        <f t="shared" si="0"/>
        <v>4</v>
      </c>
      <c r="F83" s="243">
        <f t="shared" si="0"/>
        <v>5</v>
      </c>
      <c r="G83" s="243">
        <f t="shared" si="0"/>
        <v>6</v>
      </c>
      <c r="H83" s="243">
        <f t="shared" si="0"/>
        <v>7</v>
      </c>
      <c r="I83" s="243">
        <f t="shared" si="0"/>
        <v>8</v>
      </c>
      <c r="J83" s="243">
        <f t="shared" si="0"/>
        <v>9</v>
      </c>
      <c r="K83" s="243">
        <f t="shared" si="0"/>
        <v>10</v>
      </c>
      <c r="L83" s="243">
        <f t="shared" si="0"/>
        <v>11</v>
      </c>
      <c r="M83" s="243">
        <f t="shared" si="0"/>
        <v>12</v>
      </c>
      <c r="N83" s="243">
        <f t="shared" si="0"/>
        <v>13</v>
      </c>
      <c r="O83" s="243">
        <f t="shared" si="0"/>
        <v>14</v>
      </c>
      <c r="P83" s="243">
        <f t="shared" si="0"/>
        <v>15</v>
      </c>
      <c r="Q83" s="243">
        <f t="shared" si="0"/>
        <v>16</v>
      </c>
      <c r="R83" s="243">
        <f t="shared" si="0"/>
        <v>17</v>
      </c>
      <c r="S83" s="243">
        <f t="shared" si="0"/>
        <v>18</v>
      </c>
      <c r="T83" s="243">
        <f t="shared" si="0"/>
        <v>19</v>
      </c>
      <c r="U83" s="243">
        <f t="shared" si="0"/>
        <v>20</v>
      </c>
      <c r="V83" s="243">
        <f t="shared" si="0"/>
        <v>21</v>
      </c>
      <c r="W83" s="243">
        <f t="shared" si="0"/>
        <v>22</v>
      </c>
      <c r="X83" s="243">
        <f t="shared" si="0"/>
        <v>23</v>
      </c>
      <c r="Y83" s="243">
        <f t="shared" si="0"/>
        <v>24</v>
      </c>
      <c r="Z83" s="243">
        <f t="shared" si="0"/>
        <v>25</v>
      </c>
      <c r="AA83" s="243">
        <f t="shared" si="0"/>
        <v>26</v>
      </c>
      <c r="AB83" s="243">
        <f t="shared" si="0"/>
        <v>27</v>
      </c>
      <c r="AC83" s="243">
        <f t="shared" si="0"/>
        <v>28</v>
      </c>
      <c r="AD83" s="243">
        <f t="shared" si="0"/>
        <v>29</v>
      </c>
      <c r="AE83" s="243">
        <f t="shared" si="0"/>
        <v>30</v>
      </c>
      <c r="AF83" s="243">
        <f t="shared" si="0"/>
        <v>31</v>
      </c>
      <c r="AG83" s="243">
        <f t="shared" si="0"/>
        <v>32</v>
      </c>
      <c r="AH83" s="243">
        <f t="shared" si="0"/>
        <v>33</v>
      </c>
      <c r="AI83" s="243">
        <f t="shared" si="0"/>
        <v>34</v>
      </c>
      <c r="AJ83" s="243">
        <f t="shared" si="0"/>
        <v>35</v>
      </c>
      <c r="AK83" s="243">
        <f t="shared" si="0"/>
        <v>36</v>
      </c>
      <c r="AL83" s="243">
        <f t="shared" si="0"/>
        <v>37</v>
      </c>
      <c r="AM83" s="243">
        <f t="shared" si="0"/>
        <v>38</v>
      </c>
      <c r="AN83" s="243">
        <f t="shared" si="0"/>
        <v>39</v>
      </c>
      <c r="AO83" s="243">
        <f t="shared" si="0"/>
        <v>40</v>
      </c>
      <c r="AP83" s="243">
        <f t="shared" si="0"/>
        <v>41</v>
      </c>
      <c r="AQ83" s="243">
        <f t="shared" si="0"/>
        <v>42</v>
      </c>
      <c r="AR83" s="243">
        <f t="shared" si="0"/>
        <v>43</v>
      </c>
      <c r="AS83" s="243">
        <f t="shared" si="0"/>
        <v>44</v>
      </c>
      <c r="AT83" s="243">
        <f t="shared" si="0"/>
        <v>45</v>
      </c>
      <c r="AU83" s="243">
        <f t="shared" si="0"/>
        <v>46</v>
      </c>
      <c r="AV83" s="243">
        <f t="shared" si="0"/>
        <v>47</v>
      </c>
      <c r="AW83" s="243">
        <f t="shared" si="0"/>
        <v>48</v>
      </c>
      <c r="AX83" s="243">
        <f t="shared" si="0"/>
        <v>49</v>
      </c>
      <c r="AY83" s="243">
        <f t="shared" si="0"/>
        <v>50</v>
      </c>
      <c r="AZ83" s="243">
        <f>AY83+1</f>
        <v>51</v>
      </c>
      <c r="BA83" s="243">
        <f>AZ83+1</f>
        <v>52</v>
      </c>
      <c r="BB83" s="243">
        <f>BA83+1</f>
        <v>53</v>
      </c>
      <c r="BC83" s="242"/>
      <c r="BD83" s="242"/>
      <c r="BE83" s="242"/>
      <c r="BF83" s="242"/>
      <c r="BG83" s="242"/>
      <c r="BH83" s="242"/>
      <c r="BI83" s="242"/>
    </row>
    <row r="84" spans="1:61" x14ac:dyDescent="0.2">
      <c r="A84" s="242"/>
      <c r="B84" s="244">
        <f>DATE(1945,1,2)</f>
        <v>16439</v>
      </c>
      <c r="C84" s="244">
        <f>B86+1</f>
        <v>16446</v>
      </c>
      <c r="D84" s="244">
        <f t="shared" ref="D84:AY84" si="1">C86+1</f>
        <v>16453</v>
      </c>
      <c r="E84" s="244">
        <f t="shared" si="1"/>
        <v>16460</v>
      </c>
      <c r="F84" s="244">
        <f t="shared" si="1"/>
        <v>16467</v>
      </c>
      <c r="G84" s="244">
        <f t="shared" si="1"/>
        <v>16474</v>
      </c>
      <c r="H84" s="244">
        <f t="shared" si="1"/>
        <v>16481</v>
      </c>
      <c r="I84" s="244">
        <f t="shared" si="1"/>
        <v>16488</v>
      </c>
      <c r="J84" s="244">
        <f t="shared" si="1"/>
        <v>16495</v>
      </c>
      <c r="K84" s="244">
        <f t="shared" si="1"/>
        <v>16502</v>
      </c>
      <c r="L84" s="244">
        <f t="shared" si="1"/>
        <v>16509</v>
      </c>
      <c r="M84" s="244">
        <f t="shared" si="1"/>
        <v>16516</v>
      </c>
      <c r="N84" s="244">
        <f t="shared" si="1"/>
        <v>16523</v>
      </c>
      <c r="O84" s="244">
        <f t="shared" si="1"/>
        <v>16530</v>
      </c>
      <c r="P84" s="244">
        <f t="shared" si="1"/>
        <v>16537</v>
      </c>
      <c r="Q84" s="244">
        <f t="shared" si="1"/>
        <v>16544</v>
      </c>
      <c r="R84" s="244">
        <f t="shared" si="1"/>
        <v>16551</v>
      </c>
      <c r="S84" s="244">
        <f t="shared" si="1"/>
        <v>16558</v>
      </c>
      <c r="T84" s="244">
        <f t="shared" si="1"/>
        <v>16565</v>
      </c>
      <c r="U84" s="244">
        <f t="shared" si="1"/>
        <v>16572</v>
      </c>
      <c r="V84" s="244">
        <f t="shared" si="1"/>
        <v>16579</v>
      </c>
      <c r="W84" s="244">
        <f t="shared" si="1"/>
        <v>16586</v>
      </c>
      <c r="X84" s="244">
        <f t="shared" si="1"/>
        <v>16593</v>
      </c>
      <c r="Y84" s="244">
        <f t="shared" si="1"/>
        <v>16600</v>
      </c>
      <c r="Z84" s="244">
        <f t="shared" si="1"/>
        <v>16607</v>
      </c>
      <c r="AA84" s="244">
        <f t="shared" si="1"/>
        <v>16614</v>
      </c>
      <c r="AB84" s="244">
        <f t="shared" si="1"/>
        <v>16621</v>
      </c>
      <c r="AC84" s="244">
        <f t="shared" si="1"/>
        <v>16628</v>
      </c>
      <c r="AD84" s="244">
        <f t="shared" si="1"/>
        <v>16635</v>
      </c>
      <c r="AE84" s="244">
        <f t="shared" si="1"/>
        <v>16642</v>
      </c>
      <c r="AF84" s="244">
        <f t="shared" si="1"/>
        <v>16649</v>
      </c>
      <c r="AG84" s="244">
        <f t="shared" si="1"/>
        <v>16656</v>
      </c>
      <c r="AH84" s="244">
        <f t="shared" si="1"/>
        <v>16663</v>
      </c>
      <c r="AI84" s="244">
        <f t="shared" si="1"/>
        <v>16670</v>
      </c>
      <c r="AJ84" s="244">
        <f t="shared" si="1"/>
        <v>16677</v>
      </c>
      <c r="AK84" s="244">
        <f t="shared" si="1"/>
        <v>16684</v>
      </c>
      <c r="AL84" s="244">
        <f t="shared" si="1"/>
        <v>16691</v>
      </c>
      <c r="AM84" s="244">
        <f t="shared" si="1"/>
        <v>16698</v>
      </c>
      <c r="AN84" s="244">
        <f t="shared" si="1"/>
        <v>16705</v>
      </c>
      <c r="AO84" s="244">
        <f t="shared" si="1"/>
        <v>16712</v>
      </c>
      <c r="AP84" s="244">
        <f t="shared" si="1"/>
        <v>16719</v>
      </c>
      <c r="AQ84" s="244">
        <f t="shared" si="1"/>
        <v>16726</v>
      </c>
      <c r="AR84" s="244">
        <f t="shared" si="1"/>
        <v>16733</v>
      </c>
      <c r="AS84" s="244">
        <f t="shared" si="1"/>
        <v>16740</v>
      </c>
      <c r="AT84" s="244">
        <f t="shared" si="1"/>
        <v>16747</v>
      </c>
      <c r="AU84" s="244">
        <f t="shared" si="1"/>
        <v>16754</v>
      </c>
      <c r="AV84" s="244">
        <f t="shared" si="1"/>
        <v>16761</v>
      </c>
      <c r="AW84" s="244">
        <f t="shared" si="1"/>
        <v>16768</v>
      </c>
      <c r="AX84" s="244">
        <f t="shared" si="1"/>
        <v>16775</v>
      </c>
      <c r="AY84" s="244">
        <f t="shared" si="1"/>
        <v>16782</v>
      </c>
      <c r="AZ84" s="244">
        <f>AY86+1</f>
        <v>16789</v>
      </c>
      <c r="BA84" s="244">
        <f>AZ86+1</f>
        <v>16796</v>
      </c>
      <c r="BB84" s="244">
        <f>BA86+1</f>
        <v>16803</v>
      </c>
      <c r="BC84" s="242"/>
      <c r="BD84" s="242"/>
      <c r="BE84" s="242"/>
      <c r="BF84" s="242"/>
      <c r="BG84" s="242"/>
      <c r="BH84" s="242"/>
      <c r="BI84" s="242"/>
    </row>
    <row r="85" spans="1:61" x14ac:dyDescent="0.2">
      <c r="A85" s="242"/>
      <c r="B85" s="245">
        <f t="shared" ref="B85:BB85" si="2">A85</f>
        <v>0</v>
      </c>
      <c r="C85" s="245">
        <f t="shared" si="2"/>
        <v>0</v>
      </c>
      <c r="D85" s="245">
        <f t="shared" si="2"/>
        <v>0</v>
      </c>
      <c r="E85" s="245">
        <f t="shared" si="2"/>
        <v>0</v>
      </c>
      <c r="F85" s="245">
        <f t="shared" si="2"/>
        <v>0</v>
      </c>
      <c r="G85" s="245">
        <f t="shared" si="2"/>
        <v>0</v>
      </c>
      <c r="H85" s="245">
        <f t="shared" si="2"/>
        <v>0</v>
      </c>
      <c r="I85" s="245">
        <f t="shared" si="2"/>
        <v>0</v>
      </c>
      <c r="J85" s="245">
        <f t="shared" si="2"/>
        <v>0</v>
      </c>
      <c r="K85" s="245">
        <f t="shared" si="2"/>
        <v>0</v>
      </c>
      <c r="L85" s="245">
        <f t="shared" si="2"/>
        <v>0</v>
      </c>
      <c r="M85" s="245">
        <f t="shared" si="2"/>
        <v>0</v>
      </c>
      <c r="N85" s="245">
        <f t="shared" si="2"/>
        <v>0</v>
      </c>
      <c r="O85" s="245">
        <f t="shared" si="2"/>
        <v>0</v>
      </c>
      <c r="P85" s="245">
        <f t="shared" si="2"/>
        <v>0</v>
      </c>
      <c r="Q85" s="245">
        <f t="shared" si="2"/>
        <v>0</v>
      </c>
      <c r="R85" s="245">
        <f t="shared" si="2"/>
        <v>0</v>
      </c>
      <c r="S85" s="245">
        <f t="shared" si="2"/>
        <v>0</v>
      </c>
      <c r="T85" s="245">
        <f t="shared" si="2"/>
        <v>0</v>
      </c>
      <c r="U85" s="245">
        <f t="shared" si="2"/>
        <v>0</v>
      </c>
      <c r="V85" s="245">
        <f t="shared" si="2"/>
        <v>0</v>
      </c>
      <c r="W85" s="245">
        <f t="shared" si="2"/>
        <v>0</v>
      </c>
      <c r="X85" s="245">
        <f t="shared" si="2"/>
        <v>0</v>
      </c>
      <c r="Y85" s="245">
        <f t="shared" si="2"/>
        <v>0</v>
      </c>
      <c r="Z85" s="245">
        <f t="shared" si="2"/>
        <v>0</v>
      </c>
      <c r="AA85" s="245">
        <f t="shared" si="2"/>
        <v>0</v>
      </c>
      <c r="AB85" s="245">
        <f t="shared" si="2"/>
        <v>0</v>
      </c>
      <c r="AC85" s="245">
        <f t="shared" si="2"/>
        <v>0</v>
      </c>
      <c r="AD85" s="245">
        <f t="shared" si="2"/>
        <v>0</v>
      </c>
      <c r="AE85" s="245">
        <f t="shared" si="2"/>
        <v>0</v>
      </c>
      <c r="AF85" s="245">
        <f t="shared" si="2"/>
        <v>0</v>
      </c>
      <c r="AG85" s="245">
        <f t="shared" si="2"/>
        <v>0</v>
      </c>
      <c r="AH85" s="245">
        <f t="shared" si="2"/>
        <v>0</v>
      </c>
      <c r="AI85" s="245">
        <f t="shared" si="2"/>
        <v>0</v>
      </c>
      <c r="AJ85" s="245">
        <f t="shared" si="2"/>
        <v>0</v>
      </c>
      <c r="AK85" s="245">
        <f t="shared" si="2"/>
        <v>0</v>
      </c>
      <c r="AL85" s="245">
        <f t="shared" si="2"/>
        <v>0</v>
      </c>
      <c r="AM85" s="245">
        <f t="shared" si="2"/>
        <v>0</v>
      </c>
      <c r="AN85" s="245">
        <f t="shared" si="2"/>
        <v>0</v>
      </c>
      <c r="AO85" s="245">
        <f t="shared" si="2"/>
        <v>0</v>
      </c>
      <c r="AP85" s="245">
        <f t="shared" si="2"/>
        <v>0</v>
      </c>
      <c r="AQ85" s="245">
        <f t="shared" si="2"/>
        <v>0</v>
      </c>
      <c r="AR85" s="245">
        <f t="shared" si="2"/>
        <v>0</v>
      </c>
      <c r="AS85" s="245">
        <f t="shared" si="2"/>
        <v>0</v>
      </c>
      <c r="AT85" s="245">
        <f t="shared" si="2"/>
        <v>0</v>
      </c>
      <c r="AU85" s="245">
        <f t="shared" si="2"/>
        <v>0</v>
      </c>
      <c r="AV85" s="245">
        <f t="shared" si="2"/>
        <v>0</v>
      </c>
      <c r="AW85" s="245">
        <f t="shared" si="2"/>
        <v>0</v>
      </c>
      <c r="AX85" s="245">
        <f t="shared" si="2"/>
        <v>0</v>
      </c>
      <c r="AY85" s="245">
        <f t="shared" si="2"/>
        <v>0</v>
      </c>
      <c r="AZ85" s="245">
        <f t="shared" si="2"/>
        <v>0</v>
      </c>
      <c r="BA85" s="245">
        <f t="shared" si="2"/>
        <v>0</v>
      </c>
      <c r="BB85" s="245">
        <f t="shared" si="2"/>
        <v>0</v>
      </c>
      <c r="BC85" s="242"/>
      <c r="BD85" s="242"/>
      <c r="BE85" s="242"/>
      <c r="BF85" s="242"/>
      <c r="BG85" s="242"/>
      <c r="BH85" s="242"/>
      <c r="BI85" s="242"/>
    </row>
    <row r="86" spans="1:61" x14ac:dyDescent="0.2">
      <c r="A86" s="242"/>
      <c r="B86" s="244">
        <f>B84+6</f>
        <v>16445</v>
      </c>
      <c r="C86" s="244">
        <f>C84+6</f>
        <v>16452</v>
      </c>
      <c r="D86" s="244">
        <f t="shared" ref="D86:AY86" si="3">D84+6</f>
        <v>16459</v>
      </c>
      <c r="E86" s="244">
        <f t="shared" si="3"/>
        <v>16466</v>
      </c>
      <c r="F86" s="244">
        <f t="shared" si="3"/>
        <v>16473</v>
      </c>
      <c r="G86" s="244">
        <f t="shared" si="3"/>
        <v>16480</v>
      </c>
      <c r="H86" s="244">
        <f t="shared" si="3"/>
        <v>16487</v>
      </c>
      <c r="I86" s="244">
        <f t="shared" si="3"/>
        <v>16494</v>
      </c>
      <c r="J86" s="244">
        <f t="shared" si="3"/>
        <v>16501</v>
      </c>
      <c r="K86" s="244">
        <f t="shared" si="3"/>
        <v>16508</v>
      </c>
      <c r="L86" s="244">
        <f t="shared" si="3"/>
        <v>16515</v>
      </c>
      <c r="M86" s="244">
        <f t="shared" si="3"/>
        <v>16522</v>
      </c>
      <c r="N86" s="244">
        <f t="shared" si="3"/>
        <v>16529</v>
      </c>
      <c r="O86" s="244">
        <f t="shared" si="3"/>
        <v>16536</v>
      </c>
      <c r="P86" s="244">
        <f t="shared" si="3"/>
        <v>16543</v>
      </c>
      <c r="Q86" s="244">
        <f t="shared" si="3"/>
        <v>16550</v>
      </c>
      <c r="R86" s="244">
        <f t="shared" si="3"/>
        <v>16557</v>
      </c>
      <c r="S86" s="244">
        <f t="shared" si="3"/>
        <v>16564</v>
      </c>
      <c r="T86" s="244">
        <f t="shared" si="3"/>
        <v>16571</v>
      </c>
      <c r="U86" s="244">
        <f t="shared" si="3"/>
        <v>16578</v>
      </c>
      <c r="V86" s="244">
        <f t="shared" si="3"/>
        <v>16585</v>
      </c>
      <c r="W86" s="244">
        <f t="shared" si="3"/>
        <v>16592</v>
      </c>
      <c r="X86" s="244">
        <f t="shared" si="3"/>
        <v>16599</v>
      </c>
      <c r="Y86" s="244">
        <f t="shared" si="3"/>
        <v>16606</v>
      </c>
      <c r="Z86" s="244">
        <f t="shared" si="3"/>
        <v>16613</v>
      </c>
      <c r="AA86" s="244">
        <f t="shared" si="3"/>
        <v>16620</v>
      </c>
      <c r="AB86" s="244">
        <f t="shared" si="3"/>
        <v>16627</v>
      </c>
      <c r="AC86" s="244">
        <f t="shared" si="3"/>
        <v>16634</v>
      </c>
      <c r="AD86" s="244">
        <f t="shared" si="3"/>
        <v>16641</v>
      </c>
      <c r="AE86" s="244">
        <f t="shared" si="3"/>
        <v>16648</v>
      </c>
      <c r="AF86" s="244">
        <f t="shared" si="3"/>
        <v>16655</v>
      </c>
      <c r="AG86" s="244">
        <f t="shared" si="3"/>
        <v>16662</v>
      </c>
      <c r="AH86" s="244">
        <f t="shared" si="3"/>
        <v>16669</v>
      </c>
      <c r="AI86" s="244">
        <f t="shared" si="3"/>
        <v>16676</v>
      </c>
      <c r="AJ86" s="244">
        <f t="shared" si="3"/>
        <v>16683</v>
      </c>
      <c r="AK86" s="244">
        <f t="shared" si="3"/>
        <v>16690</v>
      </c>
      <c r="AL86" s="244">
        <f t="shared" si="3"/>
        <v>16697</v>
      </c>
      <c r="AM86" s="244">
        <f t="shared" si="3"/>
        <v>16704</v>
      </c>
      <c r="AN86" s="244">
        <f t="shared" si="3"/>
        <v>16711</v>
      </c>
      <c r="AO86" s="244">
        <f t="shared" si="3"/>
        <v>16718</v>
      </c>
      <c r="AP86" s="244">
        <f t="shared" si="3"/>
        <v>16725</v>
      </c>
      <c r="AQ86" s="244">
        <f t="shared" si="3"/>
        <v>16732</v>
      </c>
      <c r="AR86" s="244">
        <f t="shared" si="3"/>
        <v>16739</v>
      </c>
      <c r="AS86" s="244">
        <f t="shared" si="3"/>
        <v>16746</v>
      </c>
      <c r="AT86" s="244">
        <f t="shared" si="3"/>
        <v>16753</v>
      </c>
      <c r="AU86" s="244">
        <f t="shared" si="3"/>
        <v>16760</v>
      </c>
      <c r="AV86" s="244">
        <f t="shared" si="3"/>
        <v>16767</v>
      </c>
      <c r="AW86" s="244">
        <f t="shared" si="3"/>
        <v>16774</v>
      </c>
      <c r="AX86" s="244">
        <f t="shared" si="3"/>
        <v>16781</v>
      </c>
      <c r="AY86" s="244">
        <f t="shared" si="3"/>
        <v>16788</v>
      </c>
      <c r="AZ86" s="244">
        <f>AZ84+6</f>
        <v>16795</v>
      </c>
      <c r="BA86" s="244">
        <f>BA84+6</f>
        <v>16802</v>
      </c>
      <c r="BB86" s="244">
        <f>BB84</f>
        <v>16803</v>
      </c>
      <c r="BC86" s="242"/>
      <c r="BD86" s="242"/>
      <c r="BE86" s="242"/>
      <c r="BF86" s="242"/>
      <c r="BG86" s="242"/>
      <c r="BH86" s="242"/>
      <c r="BI86" s="242"/>
    </row>
    <row r="87" spans="1:61" x14ac:dyDescent="0.2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</row>
    <row r="88" spans="1:61" x14ac:dyDescent="0.2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</row>
    <row r="89" spans="1:61" x14ac:dyDescent="0.2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</row>
    <row r="90" spans="1:61" x14ac:dyDescent="0.2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</row>
    <row r="91" spans="1:61" x14ac:dyDescent="0.2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14-18</vt:lpstr>
      <vt:lpstr>Data 14-18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2020-01-30T14:25:20Z</dcterms:modified>
</cp:coreProperties>
</file>